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activeTab="2"/>
  </bookViews>
  <sheets>
    <sheet name="OVERHEAD COST" sheetId="1" r:id="rId1"/>
    <sheet name="CAPEX" sheetId="2" r:id="rId2"/>
    <sheet name="REVENUE, SUBVENTION &amp; CRFC" sheetId="3" r:id="rId3"/>
    <sheet name="SUMMARY" sheetId="4" r:id="rId4"/>
  </sheets>
  <calcPr calcId="144525"/>
</workbook>
</file>

<file path=xl/calcChain.xml><?xml version="1.0" encoding="utf-8"?>
<calcChain xmlns="http://schemas.openxmlformats.org/spreadsheetml/2006/main">
  <c r="W28" i="4" l="1"/>
  <c r="W12" i="4"/>
  <c r="W29" i="4" l="1"/>
  <c r="D112" i="3"/>
  <c r="D96" i="3"/>
  <c r="J998" i="3"/>
  <c r="I998" i="3"/>
  <c r="J991" i="3"/>
  <c r="I991" i="3"/>
  <c r="J987" i="3"/>
  <c r="I987" i="3"/>
  <c r="J982" i="3"/>
  <c r="I982" i="3"/>
  <c r="J971" i="3"/>
  <c r="I971" i="3"/>
  <c r="J963" i="3"/>
  <c r="I963" i="3"/>
  <c r="W31" i="4" l="1"/>
  <c r="D114" i="3"/>
  <c r="D48" i="3" s="1"/>
  <c r="C263" i="4"/>
  <c r="D25" i="3"/>
  <c r="N152" i="4"/>
  <c r="G184" i="4"/>
  <c r="G183" i="4"/>
  <c r="G182" i="4"/>
  <c r="G181" i="4"/>
  <c r="G180" i="4"/>
  <c r="G179" i="4"/>
  <c r="G178" i="4"/>
  <c r="G177" i="4"/>
  <c r="G176" i="4"/>
  <c r="G175" i="4"/>
  <c r="C169" i="4"/>
  <c r="G159" i="4"/>
  <c r="E159" i="4"/>
  <c r="D159" i="4"/>
  <c r="C159" i="4"/>
  <c r="F158" i="4"/>
  <c r="H158" i="4" s="1"/>
  <c r="F157" i="4"/>
  <c r="H157" i="4" s="1"/>
  <c r="F156" i="4"/>
  <c r="H156" i="4" s="1"/>
  <c r="F155" i="4"/>
  <c r="H155" i="4" s="1"/>
  <c r="F154" i="4"/>
  <c r="H154" i="4" s="1"/>
  <c r="F153" i="4"/>
  <c r="H153" i="4" s="1"/>
  <c r="F152" i="4"/>
  <c r="H152" i="4" s="1"/>
  <c r="M150" i="4"/>
  <c r="F151" i="4"/>
  <c r="H151" i="4" s="1"/>
  <c r="M149" i="4"/>
  <c r="F150" i="4"/>
  <c r="H150" i="4" s="1"/>
  <c r="M148" i="4"/>
  <c r="F149" i="4"/>
  <c r="H149" i="4" s="1"/>
  <c r="M147" i="4"/>
  <c r="F148" i="4"/>
  <c r="H148" i="4" s="1"/>
  <c r="M146" i="4"/>
  <c r="F147" i="4"/>
  <c r="H147" i="4" s="1"/>
  <c r="M145" i="4"/>
  <c r="F146" i="4"/>
  <c r="H146" i="4" s="1"/>
  <c r="M144" i="4"/>
  <c r="F145" i="4"/>
  <c r="H145" i="4" s="1"/>
  <c r="M143" i="4"/>
  <c r="F144" i="4"/>
  <c r="H144" i="4" s="1"/>
  <c r="F143" i="4"/>
  <c r="H143" i="4" s="1"/>
  <c r="M141" i="4"/>
  <c r="F142" i="4"/>
  <c r="H142" i="4" s="1"/>
  <c r="M140" i="4"/>
  <c r="F141" i="4"/>
  <c r="H141" i="4" s="1"/>
  <c r="F140" i="4"/>
  <c r="H140" i="4" s="1"/>
  <c r="F139" i="4"/>
  <c r="H139" i="4" s="1"/>
  <c r="M137" i="4"/>
  <c r="F138" i="4"/>
  <c r="H138" i="4" s="1"/>
  <c r="F137" i="4"/>
  <c r="H137" i="4" s="1"/>
  <c r="M135" i="4"/>
  <c r="F136" i="4"/>
  <c r="H136" i="4" s="1"/>
  <c r="F135" i="4"/>
  <c r="H135" i="4" s="1"/>
  <c r="F134" i="4"/>
  <c r="H134" i="4" s="1"/>
  <c r="F133" i="4"/>
  <c r="H133" i="4" s="1"/>
  <c r="M131" i="4"/>
  <c r="F132" i="4"/>
  <c r="H132" i="4" s="1"/>
  <c r="F131" i="4"/>
  <c r="H131" i="4" s="1"/>
  <c r="F130" i="4"/>
  <c r="H130" i="4" s="1"/>
  <c r="F129" i="4"/>
  <c r="H129" i="4" s="1"/>
  <c r="M127" i="4"/>
  <c r="F128" i="4"/>
  <c r="H128" i="4" s="1"/>
  <c r="F127" i="4"/>
  <c r="H127" i="4" s="1"/>
  <c r="F126" i="4"/>
  <c r="H126" i="4" s="1"/>
  <c r="F125" i="4"/>
  <c r="H125" i="4" s="1"/>
  <c r="F124" i="4"/>
  <c r="H124" i="4" s="1"/>
  <c r="M122" i="4"/>
  <c r="F123" i="4"/>
  <c r="H123" i="4" s="1"/>
  <c r="F122" i="4"/>
  <c r="H122" i="4" s="1"/>
  <c r="F121" i="4"/>
  <c r="H121" i="4" s="1"/>
  <c r="M120" i="4"/>
  <c r="F120" i="4"/>
  <c r="H120" i="4" s="1"/>
  <c r="F119" i="4"/>
  <c r="H119" i="4" s="1"/>
  <c r="F118" i="4"/>
  <c r="H118" i="4" s="1"/>
  <c r="M117" i="4"/>
  <c r="F117" i="4"/>
  <c r="H117" i="4" s="1"/>
  <c r="M116" i="4"/>
  <c r="F116" i="4"/>
  <c r="H116" i="4" s="1"/>
  <c r="M115" i="4"/>
  <c r="F115" i="4"/>
  <c r="H115" i="4" s="1"/>
  <c r="M114" i="4"/>
  <c r="H114" i="4"/>
  <c r="F114" i="4"/>
  <c r="H113" i="4"/>
  <c r="F113" i="4"/>
  <c r="H112" i="4"/>
  <c r="F112" i="4"/>
  <c r="F111" i="4"/>
  <c r="H111" i="4" s="1"/>
  <c r="F110" i="4"/>
  <c r="H110" i="4" s="1"/>
  <c r="F109" i="4"/>
  <c r="H109" i="4" s="1"/>
  <c r="F108" i="4"/>
  <c r="H108" i="4" s="1"/>
  <c r="F107" i="4"/>
  <c r="H107" i="4" s="1"/>
  <c r="M106" i="4"/>
  <c r="F106" i="4"/>
  <c r="H106" i="4" s="1"/>
  <c r="F105" i="4"/>
  <c r="H105" i="4" s="1"/>
  <c r="M104" i="4"/>
  <c r="F104" i="4"/>
  <c r="H104" i="4" s="1"/>
  <c r="F103" i="4"/>
  <c r="H103" i="4" s="1"/>
  <c r="M102" i="4"/>
  <c r="F102" i="4"/>
  <c r="H102" i="4" s="1"/>
  <c r="M101" i="4"/>
  <c r="F101" i="4"/>
  <c r="H101" i="4" s="1"/>
  <c r="M100" i="4"/>
  <c r="F100" i="4"/>
  <c r="H100" i="4" s="1"/>
  <c r="F99" i="4"/>
  <c r="H99" i="4" s="1"/>
  <c r="M98" i="4"/>
  <c r="F98" i="4"/>
  <c r="H98" i="4" s="1"/>
  <c r="M97" i="4"/>
  <c r="F97" i="4"/>
  <c r="H97" i="4" s="1"/>
  <c r="F96" i="4"/>
  <c r="H96" i="4" s="1"/>
  <c r="F95" i="4"/>
  <c r="H95" i="4" s="1"/>
  <c r="H94" i="4"/>
  <c r="F94" i="4"/>
  <c r="F93" i="4"/>
  <c r="H93" i="4" s="1"/>
  <c r="F92" i="4"/>
  <c r="H92" i="4" s="1"/>
  <c r="F91" i="4"/>
  <c r="H91" i="4" s="1"/>
  <c r="F90" i="4"/>
  <c r="H90" i="4" s="1"/>
  <c r="X31" i="4" l="1"/>
  <c r="X23" i="4"/>
  <c r="X20" i="4"/>
  <c r="X18" i="4"/>
  <c r="X16" i="4"/>
  <c r="X14" i="4"/>
  <c r="X11" i="4"/>
  <c r="X27" i="4"/>
  <c r="X22" i="4"/>
  <c r="X19" i="4"/>
  <c r="X17" i="4"/>
  <c r="X15" i="4"/>
  <c r="X12" i="4"/>
  <c r="X10" i="4"/>
  <c r="X28" i="4"/>
  <c r="E167" i="4"/>
  <c r="X29" i="4"/>
  <c r="M155" i="4"/>
  <c r="F159" i="4"/>
  <c r="H159" i="4" s="1"/>
  <c r="I159" i="4" s="1"/>
  <c r="I99" i="4"/>
  <c r="I101" i="4"/>
  <c r="I107" i="4"/>
  <c r="I109" i="4"/>
  <c r="I111" i="4"/>
  <c r="I113" i="4"/>
  <c r="I115" i="4"/>
  <c r="I121" i="4"/>
  <c r="I123" i="4"/>
  <c r="I130" i="4"/>
  <c r="I132" i="4"/>
  <c r="I135" i="4"/>
  <c r="I138" i="4"/>
  <c r="I141" i="4"/>
  <c r="I147" i="4"/>
  <c r="I91" i="4"/>
  <c r="I95" i="4"/>
  <c r="I98" i="4"/>
  <c r="I103" i="4"/>
  <c r="I117" i="4"/>
  <c r="I118" i="4"/>
  <c r="I120" i="4"/>
  <c r="I125" i="4"/>
  <c r="I129" i="4"/>
  <c r="I134" i="4"/>
  <c r="I136" i="4"/>
  <c r="I140" i="4"/>
  <c r="I143" i="4"/>
  <c r="I146" i="4"/>
  <c r="I150" i="4"/>
  <c r="I157" i="4"/>
  <c r="O151" i="4" l="1"/>
  <c r="O142" i="4"/>
  <c r="O129" i="4"/>
  <c r="O130" i="4"/>
  <c r="O153" i="4"/>
  <c r="O139" i="4"/>
  <c r="O133" i="4"/>
  <c r="O126" i="4"/>
  <c r="O125" i="4"/>
  <c r="O154" i="4"/>
  <c r="O136" i="4"/>
  <c r="O138" i="4"/>
  <c r="O155" i="4"/>
  <c r="O152" i="4"/>
  <c r="O134" i="4"/>
  <c r="O132" i="4"/>
  <c r="O128" i="4"/>
  <c r="O144" i="4"/>
  <c r="O135" i="4"/>
  <c r="O122" i="4"/>
  <c r="O116" i="4"/>
  <c r="O101" i="4"/>
  <c r="O150" i="4"/>
  <c r="O148" i="4"/>
  <c r="O146" i="4"/>
  <c r="O140" i="4"/>
  <c r="O131" i="4"/>
  <c r="O145" i="4"/>
  <c r="O143" i="4"/>
  <c r="O127" i="4"/>
  <c r="O117" i="4"/>
  <c r="O115" i="4"/>
  <c r="O149" i="4"/>
  <c r="O147" i="4"/>
  <c r="O141" i="4"/>
  <c r="O137" i="4"/>
  <c r="O119" i="4"/>
  <c r="O112" i="4"/>
  <c r="I148" i="4"/>
  <c r="I144" i="4"/>
  <c r="I139" i="4"/>
  <c r="I137" i="4"/>
  <c r="I133" i="4"/>
  <c r="I131" i="4"/>
  <c r="I124" i="4"/>
  <c r="I122" i="4"/>
  <c r="I119" i="4"/>
  <c r="I114" i="4"/>
  <c r="I112" i="4"/>
  <c r="I110" i="4"/>
  <c r="I108" i="4"/>
  <c r="I104" i="4"/>
  <c r="I100" i="4"/>
  <c r="I93" i="4"/>
  <c r="O102" i="4"/>
  <c r="O111" i="4"/>
  <c r="O97" i="4"/>
  <c r="O118" i="4"/>
  <c r="O98" i="4"/>
  <c r="O107" i="4"/>
  <c r="O123" i="4"/>
  <c r="O100" i="4"/>
  <c r="O96" i="4"/>
  <c r="O99" i="4"/>
  <c r="O104" i="4"/>
  <c r="O109" i="4"/>
  <c r="O103" i="4"/>
  <c r="O105" i="4"/>
  <c r="O108" i="4"/>
  <c r="O110" i="4"/>
  <c r="O113" i="4"/>
  <c r="O114" i="4"/>
  <c r="O121" i="4"/>
  <c r="O120" i="4"/>
  <c r="I94" i="4"/>
  <c r="I90" i="4"/>
  <c r="I152" i="4"/>
  <c r="I116" i="4"/>
  <c r="I126" i="4"/>
  <c r="I151" i="4"/>
  <c r="I155" i="4"/>
  <c r="I156" i="4"/>
  <c r="I142" i="4"/>
  <c r="I97" i="4"/>
  <c r="I145" i="4"/>
  <c r="I102" i="4"/>
  <c r="I158" i="4"/>
  <c r="I154" i="4"/>
  <c r="I149" i="4"/>
  <c r="I127" i="4"/>
  <c r="I105" i="4"/>
  <c r="I92" i="4"/>
  <c r="I153" i="4"/>
  <c r="I128" i="4"/>
  <c r="I106" i="4"/>
  <c r="I96" i="4"/>
  <c r="D798" i="3" l="1"/>
  <c r="R38" i="4"/>
  <c r="P38" i="4"/>
  <c r="R29" i="4"/>
  <c r="P29" i="4"/>
  <c r="R22" i="4"/>
  <c r="R41" i="4" s="1"/>
  <c r="P22" i="4"/>
  <c r="P41" i="4" s="1"/>
  <c r="F77" i="4"/>
  <c r="E77" i="4"/>
  <c r="D77" i="4"/>
  <c r="C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77" i="4" l="1"/>
  <c r="S41" i="4"/>
  <c r="S40" i="4"/>
  <c r="S37" i="4"/>
  <c r="S36" i="4"/>
  <c r="S35" i="4"/>
  <c r="S33" i="4"/>
  <c r="S28" i="4"/>
  <c r="S27" i="4"/>
  <c r="S26" i="4"/>
  <c r="S25" i="4"/>
  <c r="S21" i="4"/>
  <c r="S20" i="4"/>
  <c r="S18" i="4"/>
  <c r="S17" i="4"/>
  <c r="S16" i="4"/>
  <c r="S15" i="4"/>
  <c r="S14" i="4"/>
  <c r="S29" i="4"/>
  <c r="S38" i="4"/>
  <c r="Q40" i="4"/>
  <c r="Q37" i="4"/>
  <c r="Q36" i="4"/>
  <c r="Q35" i="4"/>
  <c r="Q33" i="4"/>
  <c r="Q28" i="4"/>
  <c r="Q27" i="4"/>
  <c r="Q26" i="4"/>
  <c r="Q25" i="4"/>
  <c r="Q21" i="4"/>
  <c r="Q20" i="4"/>
  <c r="Q18" i="4"/>
  <c r="Q17" i="4"/>
  <c r="Q16" i="4"/>
  <c r="Q15" i="4"/>
  <c r="Q14" i="4"/>
  <c r="Q41" i="4"/>
  <c r="Q29" i="4"/>
  <c r="Q38" i="4"/>
  <c r="Q22" i="4"/>
  <c r="S22" i="4"/>
  <c r="D1236" i="1"/>
  <c r="D1207" i="1"/>
  <c r="D1237" i="1" s="1"/>
  <c r="C969" i="1" l="1"/>
  <c r="D969" i="1" l="1"/>
  <c r="C929" i="1"/>
  <c r="D929" i="1"/>
  <c r="D970" i="1" l="1"/>
  <c r="C327" i="2" l="1"/>
  <c r="D327" i="2"/>
  <c r="D303" i="2"/>
  <c r="C303" i="2"/>
  <c r="D1158" i="2"/>
  <c r="C328" i="2" l="1"/>
  <c r="D328" i="2"/>
  <c r="C2080" i="2"/>
  <c r="D2080" i="2"/>
  <c r="D2054" i="2"/>
  <c r="C2054" i="2"/>
  <c r="D1442" i="3" l="1"/>
  <c r="D1369" i="2"/>
  <c r="C1369" i="2"/>
  <c r="D1403" i="2"/>
  <c r="C1403" i="2"/>
  <c r="D1307" i="2"/>
  <c r="C1307" i="2"/>
  <c r="D1250" i="2"/>
  <c r="D1370" i="2" s="1"/>
  <c r="C1250" i="2"/>
  <c r="C1370" i="2" s="1"/>
  <c r="D580" i="1"/>
  <c r="C580" i="1"/>
  <c r="D718" i="1"/>
  <c r="C718" i="1"/>
  <c r="D1681" i="1"/>
  <c r="J1519" i="3"/>
  <c r="H1519" i="3"/>
  <c r="J1510" i="3"/>
  <c r="H1510" i="3"/>
  <c r="J1503" i="3"/>
  <c r="J1522" i="3" s="1"/>
  <c r="H1503" i="3"/>
  <c r="H1522" i="3" s="1"/>
  <c r="D1472" i="3"/>
  <c r="C1472" i="3"/>
  <c r="D1464" i="3"/>
  <c r="C1464" i="3"/>
  <c r="D1456" i="3"/>
  <c r="C1456" i="3"/>
  <c r="D1447" i="3"/>
  <c r="C1447" i="3"/>
  <c r="C1442" i="3"/>
  <c r="D1417" i="3"/>
  <c r="C1417" i="3"/>
  <c r="D1400" i="3"/>
  <c r="C1400" i="3"/>
  <c r="D1385" i="3"/>
  <c r="C1385" i="3"/>
  <c r="D1319" i="3"/>
  <c r="C1319" i="3"/>
  <c r="D1308" i="3"/>
  <c r="C1308" i="3"/>
  <c r="D1280" i="3"/>
  <c r="C1280" i="3"/>
  <c r="C1276" i="3"/>
  <c r="D1272" i="3"/>
  <c r="C1272" i="3"/>
  <c r="C1268" i="3"/>
  <c r="D1258" i="3"/>
  <c r="D1261" i="3" s="1"/>
  <c r="D54" i="3" s="1"/>
  <c r="C1258" i="3"/>
  <c r="C1261" i="3" s="1"/>
  <c r="D1242" i="3"/>
  <c r="C1242" i="3"/>
  <c r="D1237" i="3"/>
  <c r="C1237" i="3"/>
  <c r="D1232" i="3"/>
  <c r="C1232" i="3"/>
  <c r="C1212" i="3"/>
  <c r="D1208" i="3"/>
  <c r="C1208" i="3"/>
  <c r="D1204" i="3"/>
  <c r="C1204" i="3"/>
  <c r="D1197" i="3"/>
  <c r="C1197" i="3"/>
  <c r="D1191" i="3"/>
  <c r="C1191" i="3"/>
  <c r="D1182" i="3"/>
  <c r="C1182" i="3"/>
  <c r="D1173" i="3"/>
  <c r="C1173" i="3"/>
  <c r="D1158" i="3"/>
  <c r="C1158" i="3"/>
  <c r="D1146" i="3"/>
  <c r="C1146" i="3"/>
  <c r="D1138" i="3"/>
  <c r="C1138" i="3"/>
  <c r="D1132" i="3"/>
  <c r="C1132" i="3"/>
  <c r="D1128" i="3"/>
  <c r="C1128" i="3"/>
  <c r="D1124" i="3"/>
  <c r="C1124" i="3"/>
  <c r="D1106" i="3"/>
  <c r="C1106" i="3"/>
  <c r="D1097" i="3"/>
  <c r="C1097" i="3"/>
  <c r="D1091" i="3"/>
  <c r="C1091" i="3"/>
  <c r="D1059" i="3"/>
  <c r="D1055" i="3"/>
  <c r="C1055" i="3"/>
  <c r="C1059" i="3" s="1"/>
  <c r="D1048" i="3"/>
  <c r="C1048" i="3"/>
  <c r="D1043" i="3"/>
  <c r="C1043" i="3"/>
  <c r="D1039" i="3"/>
  <c r="C1039" i="3"/>
  <c r="D1033" i="3"/>
  <c r="C1033" i="3"/>
  <c r="D1028" i="3"/>
  <c r="C1028" i="3"/>
  <c r="D1022" i="3"/>
  <c r="C1022" i="3"/>
  <c r="D1005" i="3"/>
  <c r="C1005" i="3"/>
  <c r="D996" i="3"/>
  <c r="C996" i="3"/>
  <c r="D986" i="3"/>
  <c r="C986" i="3"/>
  <c r="D978" i="3"/>
  <c r="C978" i="3"/>
  <c r="D975" i="3"/>
  <c r="C975" i="3"/>
  <c r="D967" i="3"/>
  <c r="C967" i="3"/>
  <c r="D951" i="3"/>
  <c r="C951" i="3"/>
  <c r="D944" i="3"/>
  <c r="C944" i="3"/>
  <c r="D940" i="3"/>
  <c r="C940" i="3"/>
  <c r="D935" i="3"/>
  <c r="C935" i="3"/>
  <c r="D924" i="3"/>
  <c r="C924" i="3"/>
  <c r="D916" i="3"/>
  <c r="C916" i="3"/>
  <c r="D899" i="3"/>
  <c r="C899" i="3"/>
  <c r="D880" i="3"/>
  <c r="C880" i="3"/>
  <c r="D868" i="3"/>
  <c r="C868" i="3"/>
  <c r="D840" i="3"/>
  <c r="C840" i="3"/>
  <c r="D824" i="3"/>
  <c r="C824" i="3"/>
  <c r="D820" i="3"/>
  <c r="C820" i="3"/>
  <c r="D815" i="3"/>
  <c r="C815" i="3"/>
  <c r="D811" i="3"/>
  <c r="C811" i="3"/>
  <c r="C798" i="3"/>
  <c r="D762" i="3"/>
  <c r="C762" i="3"/>
  <c r="D745" i="3"/>
  <c r="C745" i="3"/>
  <c r="D739" i="3"/>
  <c r="C739" i="3"/>
  <c r="D733" i="3"/>
  <c r="C733" i="3"/>
  <c r="D729" i="3"/>
  <c r="C729" i="3"/>
  <c r="D722" i="3"/>
  <c r="C722" i="3"/>
  <c r="D713" i="3"/>
  <c r="C713" i="3"/>
  <c r="D693" i="3"/>
  <c r="C693" i="3"/>
  <c r="D687" i="3"/>
  <c r="C687" i="3"/>
  <c r="D658" i="3"/>
  <c r="C658" i="3"/>
  <c r="D643" i="3"/>
  <c r="C643" i="3"/>
  <c r="D625" i="3"/>
  <c r="C625" i="3"/>
  <c r="D620" i="3"/>
  <c r="C620" i="3"/>
  <c r="D614" i="3"/>
  <c r="D748" i="3" s="1"/>
  <c r="D50" i="3" s="1"/>
  <c r="C614" i="3"/>
  <c r="C748" i="3" s="1"/>
  <c r="D591" i="3"/>
  <c r="C591" i="3"/>
  <c r="D587" i="3"/>
  <c r="C587" i="3"/>
  <c r="D583" i="3"/>
  <c r="C583" i="3"/>
  <c r="D578" i="3"/>
  <c r="C578" i="3"/>
  <c r="D573" i="3"/>
  <c r="C573" i="3"/>
  <c r="D568" i="3"/>
  <c r="C568" i="3"/>
  <c r="D563" i="3"/>
  <c r="C563" i="3"/>
  <c r="D543" i="3"/>
  <c r="C543" i="3"/>
  <c r="D533" i="3"/>
  <c r="C533" i="3"/>
  <c r="D527" i="3"/>
  <c r="C527" i="3"/>
  <c r="D521" i="3"/>
  <c r="C521" i="3"/>
  <c r="D501" i="3"/>
  <c r="C501" i="3"/>
  <c r="D468" i="3"/>
  <c r="C468" i="3"/>
  <c r="D443" i="3"/>
  <c r="C443" i="3"/>
  <c r="D431" i="3"/>
  <c r="C431" i="3"/>
  <c r="D422" i="3"/>
  <c r="C422" i="3"/>
  <c r="D390" i="3"/>
  <c r="C390" i="3"/>
  <c r="D381" i="3"/>
  <c r="C381" i="3"/>
  <c r="D371" i="3"/>
  <c r="C371" i="3"/>
  <c r="D348" i="3"/>
  <c r="C348" i="3"/>
  <c r="D329" i="3"/>
  <c r="C329" i="3"/>
  <c r="D324" i="3"/>
  <c r="C324" i="3"/>
  <c r="D318" i="3"/>
  <c r="C318" i="3"/>
  <c r="D314" i="3"/>
  <c r="C314" i="3"/>
  <c r="D297" i="3"/>
  <c r="C297" i="3"/>
  <c r="D288" i="3"/>
  <c r="C288" i="3"/>
  <c r="D282" i="3"/>
  <c r="C282" i="3"/>
  <c r="D265" i="3"/>
  <c r="C265" i="3"/>
  <c r="D251" i="3"/>
  <c r="C251" i="3"/>
  <c r="D226" i="3"/>
  <c r="C226" i="3"/>
  <c r="D200" i="3"/>
  <c r="C200" i="3"/>
  <c r="D156" i="3"/>
  <c r="C156" i="3"/>
  <c r="D137" i="3"/>
  <c r="C137" i="3"/>
  <c r="C112" i="3"/>
  <c r="C96" i="3"/>
  <c r="C114" i="3" s="1"/>
  <c r="D64" i="3"/>
  <c r="C64" i="3"/>
  <c r="C57" i="3"/>
  <c r="D51" i="3"/>
  <c r="D49" i="3"/>
  <c r="C38" i="3"/>
  <c r="D36" i="3"/>
  <c r="D38" i="3" s="1"/>
  <c r="C25" i="3"/>
  <c r="D17" i="3"/>
  <c r="D27" i="3" s="1"/>
  <c r="C17" i="3"/>
  <c r="C27" i="3" s="1"/>
  <c r="D3340" i="2"/>
  <c r="C3340" i="2"/>
  <c r="D3332" i="2"/>
  <c r="C3332" i="2"/>
  <c r="D3326" i="2"/>
  <c r="C3326" i="2"/>
  <c r="D3310" i="2"/>
  <c r="C3310" i="2"/>
  <c r="D3291" i="2"/>
  <c r="C3291" i="2"/>
  <c r="D3275" i="2"/>
  <c r="C3265" i="2"/>
  <c r="D3255" i="2"/>
  <c r="C3255" i="2"/>
  <c r="D3249" i="2"/>
  <c r="C3249" i="2"/>
  <c r="D3231" i="2"/>
  <c r="C3231" i="2"/>
  <c r="D3199" i="2"/>
  <c r="C3199" i="2"/>
  <c r="D3171" i="2"/>
  <c r="C3171" i="2"/>
  <c r="D3165" i="2"/>
  <c r="C3165" i="2"/>
  <c r="D3139" i="2"/>
  <c r="C3139" i="2"/>
  <c r="D3117" i="2"/>
  <c r="C3117" i="2"/>
  <c r="D3094" i="2"/>
  <c r="C3094" i="2"/>
  <c r="D3079" i="2"/>
  <c r="C3079" i="2"/>
  <c r="D3050" i="2"/>
  <c r="C3050" i="2"/>
  <c r="D3038" i="2"/>
  <c r="C3038" i="2"/>
  <c r="D3029" i="2"/>
  <c r="C3029" i="2"/>
  <c r="D3018" i="2"/>
  <c r="C3018" i="2"/>
  <c r="D2999" i="2"/>
  <c r="C2999" i="2"/>
  <c r="D2987" i="2"/>
  <c r="C2987" i="2"/>
  <c r="D2971" i="2"/>
  <c r="C2971" i="2"/>
  <c r="D2941" i="2"/>
  <c r="C2941" i="2"/>
  <c r="D2933" i="2"/>
  <c r="C2933" i="2"/>
  <c r="D2914" i="2"/>
  <c r="C2914" i="2"/>
  <c r="D2889" i="2"/>
  <c r="C2889" i="2"/>
  <c r="D2880" i="2"/>
  <c r="C2880" i="2"/>
  <c r="D2857" i="2"/>
  <c r="C2857" i="2"/>
  <c r="D2829" i="2"/>
  <c r="C2829" i="2"/>
  <c r="D2821" i="2"/>
  <c r="C2821" i="2"/>
  <c r="D2799" i="2"/>
  <c r="C2799" i="2"/>
  <c r="D2780" i="2"/>
  <c r="C2780" i="2"/>
  <c r="D2744" i="2"/>
  <c r="C2744" i="2"/>
  <c r="D2717" i="2"/>
  <c r="C2717" i="2"/>
  <c r="D2706" i="2"/>
  <c r="C2706" i="2"/>
  <c r="D2669" i="2"/>
  <c r="C2669" i="2"/>
  <c r="D2649" i="2"/>
  <c r="C2649" i="2"/>
  <c r="D2864" i="2"/>
  <c r="C2864" i="2"/>
  <c r="D2618" i="2"/>
  <c r="C2618" i="2"/>
  <c r="D2610" i="2"/>
  <c r="C2610" i="2"/>
  <c r="D2594" i="2"/>
  <c r="C2594" i="2"/>
  <c r="D2567" i="2"/>
  <c r="C2567" i="2"/>
  <c r="D2556" i="2"/>
  <c r="D2508" i="2"/>
  <c r="D2625" i="2" s="1"/>
  <c r="C2508" i="2"/>
  <c r="D2451" i="2"/>
  <c r="C2451" i="2"/>
  <c r="D2426" i="2"/>
  <c r="D2453" i="2" s="1"/>
  <c r="C2426" i="2"/>
  <c r="C2453" i="2" s="1"/>
  <c r="D2398" i="2"/>
  <c r="C2398" i="2"/>
  <c r="D2390" i="2"/>
  <c r="C2390" i="2"/>
  <c r="D2366" i="2"/>
  <c r="D2400" i="2" s="1"/>
  <c r="C2366" i="2"/>
  <c r="C2400" i="2" s="1"/>
  <c r="D2343" i="2"/>
  <c r="C2343" i="2"/>
  <c r="D2325" i="2"/>
  <c r="C2325" i="2"/>
  <c r="D2308" i="2"/>
  <c r="D2298" i="2"/>
  <c r="D2273" i="2"/>
  <c r="C2273" i="2"/>
  <c r="C2326" i="2" s="1"/>
  <c r="C2345" i="2" s="1"/>
  <c r="D2215" i="2"/>
  <c r="C2215" i="2"/>
  <c r="D2199" i="2"/>
  <c r="C2199" i="2"/>
  <c r="D2168" i="2"/>
  <c r="C2168" i="2"/>
  <c r="D2107" i="2"/>
  <c r="C2107" i="2"/>
  <c r="D2036" i="2"/>
  <c r="C2036" i="2"/>
  <c r="D2010" i="2"/>
  <c r="D2109" i="2" s="1"/>
  <c r="C2010" i="2"/>
  <c r="C2109" i="2" s="1"/>
  <c r="D1973" i="2"/>
  <c r="C1973" i="2"/>
  <c r="D1962" i="2"/>
  <c r="C1962" i="2"/>
  <c r="D1917" i="2"/>
  <c r="D1963" i="2" s="1"/>
  <c r="C1917" i="2"/>
  <c r="C1963" i="2" s="1"/>
  <c r="D1865" i="2"/>
  <c r="C1865" i="2"/>
  <c r="D1853" i="2"/>
  <c r="C1853" i="2"/>
  <c r="D1842" i="2"/>
  <c r="C1842" i="2"/>
  <c r="D1805" i="2"/>
  <c r="D1843" i="2" s="1"/>
  <c r="C1805" i="2"/>
  <c r="C1843" i="2" s="1"/>
  <c r="C1791" i="2"/>
  <c r="D1785" i="2"/>
  <c r="D1783" i="2"/>
  <c r="D1780" i="2"/>
  <c r="D1778" i="2"/>
  <c r="D1770" i="2"/>
  <c r="D1769" i="2"/>
  <c r="D1768" i="2"/>
  <c r="D1767" i="2"/>
  <c r="D1766" i="2"/>
  <c r="D1744" i="2"/>
  <c r="C1744" i="2"/>
  <c r="D1741" i="2"/>
  <c r="C1741" i="2"/>
  <c r="D1736" i="2"/>
  <c r="C1736" i="2"/>
  <c r="D1706" i="2"/>
  <c r="C1706" i="2"/>
  <c r="D1678" i="2"/>
  <c r="C1678" i="2"/>
  <c r="D1607" i="2"/>
  <c r="D1707" i="2" s="1"/>
  <c r="D1746" i="2" s="1"/>
  <c r="C1607" i="2"/>
  <c r="C1707" i="2" s="1"/>
  <c r="C1746" i="2" s="1"/>
  <c r="D1542" i="2"/>
  <c r="C1542" i="2"/>
  <c r="D1538" i="2"/>
  <c r="C1538" i="2"/>
  <c r="D1534" i="2"/>
  <c r="C1534" i="2"/>
  <c r="D1530" i="2"/>
  <c r="C1530" i="2"/>
  <c r="D1524" i="2"/>
  <c r="C1524" i="2"/>
  <c r="C1494" i="2"/>
  <c r="D1468" i="2"/>
  <c r="D1494" i="2" s="1"/>
  <c r="D1456" i="2"/>
  <c r="D1428" i="2"/>
  <c r="C1428" i="2"/>
  <c r="C1194" i="2"/>
  <c r="C1158" i="2"/>
  <c r="D1140" i="2"/>
  <c r="C1140" i="2"/>
  <c r="D1120" i="2"/>
  <c r="C1120" i="2"/>
  <c r="D1114" i="2"/>
  <c r="C1114" i="2"/>
  <c r="D1106" i="2"/>
  <c r="C1106" i="2"/>
  <c r="D1101" i="2"/>
  <c r="D1142" i="2" s="1"/>
  <c r="C1101" i="2"/>
  <c r="C1142" i="2" s="1"/>
  <c r="D1085" i="2"/>
  <c r="C1085" i="2"/>
  <c r="D1066" i="2"/>
  <c r="C1066" i="2"/>
  <c r="D1061" i="2"/>
  <c r="C1061" i="2"/>
  <c r="D1057" i="2"/>
  <c r="C1057" i="2"/>
  <c r="D1050" i="2"/>
  <c r="D1086" i="2" s="1"/>
  <c r="C1050" i="2"/>
  <c r="C1086" i="2" s="1"/>
  <c r="D1037" i="2"/>
  <c r="D1033" i="2"/>
  <c r="C1033" i="2"/>
  <c r="D1024" i="2"/>
  <c r="C1024" i="2"/>
  <c r="D1007" i="2"/>
  <c r="C1007" i="2"/>
  <c r="D1003" i="2"/>
  <c r="C1003" i="2"/>
  <c r="D990" i="2"/>
  <c r="C990" i="2"/>
  <c r="D975" i="2"/>
  <c r="C975" i="2"/>
  <c r="D970" i="2"/>
  <c r="D991" i="2" s="1"/>
  <c r="C970" i="2"/>
  <c r="C991" i="2" s="1"/>
  <c r="D943" i="2"/>
  <c r="C943" i="2"/>
  <c r="D883" i="2"/>
  <c r="D945" i="2" s="1"/>
  <c r="C883" i="2"/>
  <c r="C945" i="2" s="1"/>
  <c r="D833" i="2"/>
  <c r="C833" i="2"/>
  <c r="D807" i="2"/>
  <c r="C807" i="2"/>
  <c r="D798" i="2"/>
  <c r="C793" i="2"/>
  <c r="C798" i="2" s="1"/>
  <c r="D780" i="2"/>
  <c r="C780" i="2"/>
  <c r="D773" i="2"/>
  <c r="C773" i="2"/>
  <c r="D766" i="2"/>
  <c r="D810" i="2" s="1"/>
  <c r="C766" i="2"/>
  <c r="C810" i="2" s="1"/>
  <c r="D756" i="2"/>
  <c r="C756" i="2"/>
  <c r="D750" i="2"/>
  <c r="C750" i="2"/>
  <c r="D746" i="2"/>
  <c r="C746" i="2"/>
  <c r="D740" i="2"/>
  <c r="C740" i="2"/>
  <c r="D723" i="2"/>
  <c r="C723" i="2"/>
  <c r="D711" i="2"/>
  <c r="C711" i="2"/>
  <c r="D698" i="2"/>
  <c r="C698" i="2"/>
  <c r="D692" i="2"/>
  <c r="C692" i="2"/>
  <c r="D674" i="2"/>
  <c r="C674" i="2"/>
  <c r="D667" i="2"/>
  <c r="D758" i="2" s="1"/>
  <c r="C667" i="2"/>
  <c r="C758" i="2" s="1"/>
  <c r="D636" i="2"/>
  <c r="C636" i="2"/>
  <c r="D620" i="2"/>
  <c r="C620" i="2"/>
  <c r="D615" i="2"/>
  <c r="C615" i="2"/>
  <c r="D610" i="2"/>
  <c r="C610" i="2"/>
  <c r="D606" i="2"/>
  <c r="C606" i="2"/>
  <c r="D600" i="2"/>
  <c r="C600" i="2"/>
  <c r="D575" i="2"/>
  <c r="C575" i="2"/>
  <c r="D570" i="2"/>
  <c r="C570" i="2"/>
  <c r="D564" i="2"/>
  <c r="C564" i="2"/>
  <c r="D557" i="2"/>
  <c r="C557" i="2"/>
  <c r="D550" i="2"/>
  <c r="C550" i="2"/>
  <c r="D545" i="2"/>
  <c r="C545" i="2"/>
  <c r="D539" i="2"/>
  <c r="D638" i="2" s="1"/>
  <c r="C539" i="2"/>
  <c r="C638" i="2" s="1"/>
  <c r="D521" i="2"/>
  <c r="C521" i="2"/>
  <c r="D508" i="2"/>
  <c r="C508" i="2"/>
  <c r="D470" i="2"/>
  <c r="C470" i="2"/>
  <c r="D464" i="2"/>
  <c r="C464" i="2"/>
  <c r="D456" i="2"/>
  <c r="C456" i="2"/>
  <c r="D442" i="2"/>
  <c r="D523" i="2" s="1"/>
  <c r="D811" i="2" s="1"/>
  <c r="D835" i="2" s="1"/>
  <c r="C442" i="2"/>
  <c r="C523" i="2" s="1"/>
  <c r="C811" i="2" s="1"/>
  <c r="C835" i="2" s="1"/>
  <c r="D418" i="2"/>
  <c r="C418" i="2"/>
  <c r="D397" i="2"/>
  <c r="C397" i="2"/>
  <c r="D365" i="2"/>
  <c r="C365" i="2"/>
  <c r="D338" i="2"/>
  <c r="D339" i="2" s="1"/>
  <c r="C338" i="2"/>
  <c r="D272" i="2"/>
  <c r="C272" i="2"/>
  <c r="D246" i="2"/>
  <c r="C246" i="2"/>
  <c r="D183" i="2"/>
  <c r="C183" i="2"/>
  <c r="D169" i="2"/>
  <c r="C169" i="2"/>
  <c r="D163" i="2"/>
  <c r="C163" i="2"/>
  <c r="D155" i="2"/>
  <c r="C155" i="2"/>
  <c r="D141" i="2"/>
  <c r="C141" i="2"/>
  <c r="D113" i="2"/>
  <c r="C113" i="2"/>
  <c r="D108" i="2"/>
  <c r="C108" i="2"/>
  <c r="D101" i="2"/>
  <c r="C101" i="2"/>
  <c r="D77" i="2"/>
  <c r="C77" i="2"/>
  <c r="D57" i="2"/>
  <c r="C57" i="2"/>
  <c r="D39" i="2"/>
  <c r="D119" i="2" s="1"/>
  <c r="C39" i="2"/>
  <c r="C119" i="2" s="1"/>
  <c r="C273" i="2" s="1"/>
  <c r="C339" i="2" s="1"/>
  <c r="C65" i="3" l="1"/>
  <c r="C69" i="3" s="1"/>
  <c r="D1214" i="3"/>
  <c r="D52" i="3" s="1"/>
  <c r="C1244" i="3"/>
  <c r="C1285" i="3"/>
  <c r="D1285" i="3"/>
  <c r="D55" i="3" s="1"/>
  <c r="C1214" i="3"/>
  <c r="D1244" i="3"/>
  <c r="D53" i="3" s="1"/>
  <c r="C1482" i="3"/>
  <c r="C1061" i="3"/>
  <c r="D2865" i="2"/>
  <c r="D1482" i="3"/>
  <c r="D1038" i="2"/>
  <c r="D1088" i="2" s="1"/>
  <c r="D1160" i="2" s="1"/>
  <c r="D1196" i="2" s="1"/>
  <c r="D1458" i="2"/>
  <c r="D1544" i="2" s="1"/>
  <c r="D1791" i="2"/>
  <c r="D1975" i="2" s="1"/>
  <c r="C1038" i="2"/>
  <c r="C1088" i="2" s="1"/>
  <c r="C1160" i="2" s="1"/>
  <c r="C1196" i="2" s="1"/>
  <c r="C1975" i="2"/>
  <c r="D2218" i="2"/>
  <c r="D2326" i="2"/>
  <c r="D2345" i="2" s="1"/>
  <c r="C2218" i="2"/>
  <c r="K1522" i="3"/>
  <c r="K1521" i="3"/>
  <c r="K1519" i="3"/>
  <c r="K1518" i="3"/>
  <c r="K1517" i="3"/>
  <c r="K1516" i="3"/>
  <c r="K1514" i="3"/>
  <c r="K1510" i="3"/>
  <c r="K1509" i="3"/>
  <c r="K1508" i="3"/>
  <c r="K1507" i="3"/>
  <c r="K1506" i="3"/>
  <c r="K1503" i="3"/>
  <c r="K1502" i="3"/>
  <c r="K1501" i="3"/>
  <c r="K1499" i="3"/>
  <c r="K1498" i="3"/>
  <c r="K1497" i="3"/>
  <c r="K1496" i="3"/>
  <c r="K1495" i="3"/>
  <c r="I1521" i="3"/>
  <c r="I1518" i="3"/>
  <c r="I1517" i="3"/>
  <c r="I1516" i="3"/>
  <c r="I1514" i="3"/>
  <c r="I1509" i="3"/>
  <c r="I1508" i="3"/>
  <c r="I1507" i="3"/>
  <c r="I1506" i="3"/>
  <c r="I1502" i="3"/>
  <c r="I1501" i="3"/>
  <c r="I1499" i="3"/>
  <c r="I1498" i="3"/>
  <c r="I1497" i="3"/>
  <c r="I1496" i="3"/>
  <c r="I1495" i="3"/>
  <c r="I1522" i="3"/>
  <c r="I1519" i="3"/>
  <c r="I1510" i="3"/>
  <c r="I1503" i="3"/>
  <c r="D421" i="2"/>
  <c r="C1456" i="2"/>
  <c r="C1458" i="2" s="1"/>
  <c r="C1544" i="2" s="1"/>
  <c r="D57" i="3" l="1"/>
  <c r="D65" i="3" s="1"/>
  <c r="D69" i="3" s="1"/>
  <c r="D2193" i="1"/>
  <c r="C2193" i="1"/>
  <c r="D1581" i="1"/>
  <c r="C1581" i="1"/>
  <c r="D2154" i="1"/>
  <c r="C2154" i="1"/>
  <c r="D2082" i="1"/>
  <c r="C2082" i="1"/>
  <c r="D2050" i="1"/>
  <c r="C2050" i="1"/>
  <c r="D2011" i="1"/>
  <c r="C2011" i="1"/>
  <c r="D1965" i="1"/>
  <c r="C1965" i="1"/>
  <c r="D1918" i="1"/>
  <c r="C1918" i="1"/>
  <c r="D1881" i="1"/>
  <c r="C1881" i="1"/>
  <c r="D1852" i="1"/>
  <c r="C1852" i="1"/>
  <c r="D1820" i="1"/>
  <c r="C1820" i="1"/>
  <c r="D2123" i="1"/>
  <c r="C2123" i="1"/>
  <c r="D1774" i="1"/>
  <c r="C1774" i="1"/>
  <c r="D1736" i="1"/>
  <c r="C1736" i="1"/>
  <c r="C1681" i="1"/>
  <c r="D1553" i="1"/>
  <c r="C1553" i="1"/>
  <c r="D1520" i="1"/>
  <c r="C1520" i="1"/>
  <c r="D1487" i="1"/>
  <c r="C1487" i="1"/>
  <c r="D1455" i="1"/>
  <c r="C1455" i="1"/>
  <c r="D1422" i="1"/>
  <c r="C1422" i="1"/>
  <c r="D1388" i="1"/>
  <c r="C1388" i="1"/>
  <c r="D1354" i="1"/>
  <c r="C1354" i="1"/>
  <c r="D1324" i="1"/>
  <c r="C1324" i="1"/>
  <c r="D1284" i="1"/>
  <c r="C1284" i="1"/>
  <c r="C1237" i="1"/>
  <c r="D1160" i="1"/>
  <c r="C1160" i="1"/>
  <c r="D1111" i="1"/>
  <c r="C1111" i="1"/>
  <c r="D1617" i="1"/>
  <c r="C1617" i="1"/>
  <c r="D1647" i="1"/>
  <c r="C1647" i="1"/>
  <c r="D1086" i="1"/>
  <c r="C1086" i="1"/>
  <c r="D1049" i="1"/>
  <c r="C1049" i="1"/>
  <c r="D1016" i="1"/>
  <c r="C1016" i="1"/>
  <c r="C970" i="1"/>
  <c r="D877" i="1"/>
  <c r="C877" i="1"/>
  <c r="D823" i="1"/>
  <c r="C823" i="1"/>
  <c r="D792" i="1"/>
  <c r="C792" i="1"/>
  <c r="D754" i="1"/>
  <c r="C754" i="1"/>
  <c r="D664" i="1"/>
  <c r="C664" i="1"/>
  <c r="D628" i="1"/>
  <c r="C628" i="1"/>
  <c r="D524" i="1"/>
  <c r="C524" i="1"/>
  <c r="D487" i="1"/>
  <c r="C487" i="1"/>
  <c r="D458" i="1"/>
  <c r="C458" i="1"/>
  <c r="D418" i="1"/>
  <c r="C418" i="1"/>
  <c r="D372" i="1"/>
  <c r="C372" i="1"/>
  <c r="D345" i="1"/>
  <c r="C345" i="1"/>
  <c r="D311" i="1"/>
  <c r="C311" i="1"/>
  <c r="D280" i="1"/>
  <c r="C280" i="1"/>
  <c r="D252" i="1"/>
  <c r="C252" i="1"/>
  <c r="D207" i="1"/>
  <c r="C207" i="1"/>
  <c r="D177" i="1"/>
  <c r="C177" i="1"/>
  <c r="D139" i="1"/>
  <c r="C139" i="1"/>
  <c r="D113" i="1"/>
  <c r="C113" i="1"/>
  <c r="D83" i="1"/>
  <c r="C83" i="1"/>
  <c r="D55" i="1"/>
  <c r="C55" i="1"/>
  <c r="C2556" i="2"/>
  <c r="D3265" i="2"/>
  <c r="D2623" i="2"/>
  <c r="C2623" i="2"/>
</calcChain>
</file>

<file path=xl/comments1.xml><?xml version="1.0" encoding="utf-8"?>
<comments xmlns="http://schemas.openxmlformats.org/spreadsheetml/2006/main">
  <authors>
    <author>BUDGET</author>
  </authors>
  <commentList>
    <comment ref="A940" authorId="0">
      <text>
        <r>
          <rPr>
            <b/>
            <sz val="9"/>
            <color indexed="81"/>
            <rFont val="Tahoma"/>
            <family val="2"/>
          </rPr>
          <t>BUDGET: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mr makinde</author>
  </authors>
  <commentList>
    <comment ref="B1037" authorId="0">
      <text>
        <r>
          <rPr>
            <b/>
            <sz val="8"/>
            <color indexed="81"/>
            <rFont val="Tahoma"/>
            <family val="2"/>
          </rPr>
          <t>mr makinde: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52" authorId="0">
      <text>
        <r>
          <rPr>
            <b/>
            <sz val="8"/>
            <color indexed="81"/>
            <rFont val="Tahoma"/>
            <family val="2"/>
          </rPr>
          <t>mr makinde: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<sst xmlns="http://schemas.openxmlformats.org/spreadsheetml/2006/main" count="8110" uniqueCount="4636">
  <si>
    <t>OYO STATE OF NIGERIA</t>
  </si>
  <si>
    <t xml:space="preserve"> HEAD 412  -  OFFICE OF THE EXECUTIVE GOVERNOR</t>
  </si>
  <si>
    <t xml:space="preserve"> SUMMARY OF OVERHEAD COSTS</t>
  </si>
  <si>
    <t>Sub-</t>
  </si>
  <si>
    <t>Details of Expenditure</t>
  </si>
  <si>
    <t>Approved</t>
  </si>
  <si>
    <t>Head</t>
  </si>
  <si>
    <t>Estimates</t>
  </si>
  <si>
    <t>N</t>
  </si>
  <si>
    <t>Utility Service (PHCN)</t>
  </si>
  <si>
    <t>Telephone and Postal Services</t>
  </si>
  <si>
    <t>Stationery</t>
  </si>
  <si>
    <t>Maintenance of office furniture &amp; Equipment</t>
  </si>
  <si>
    <t>Maintenance of Motor vehicles &amp; Capital Assets</t>
  </si>
  <si>
    <t xml:space="preserve">Consultancy Service </t>
  </si>
  <si>
    <t>Grants, Contribution &amp; Subventions</t>
  </si>
  <si>
    <t>Training and Staff Development</t>
  </si>
  <si>
    <t>Entertainment</t>
  </si>
  <si>
    <t>Miscellaneous  Expenses</t>
  </si>
  <si>
    <t>(a) Redemption of pledge by State Government</t>
  </si>
  <si>
    <t>(b) Logistics support towards various Commission of Enquiry</t>
  </si>
  <si>
    <t>(c) Purchase and distribution of gifts items to Faithful during Festivals</t>
  </si>
  <si>
    <t>(d) Sponsorship of Pilgrims and Officials by the State</t>
  </si>
  <si>
    <t xml:space="preserve">      Government for Hajj and Jerusalem </t>
  </si>
  <si>
    <t>(e) Plain cloth allowance for police and State security officials</t>
  </si>
  <si>
    <t>(f) Provision for Youth Empowerement Scheme of Oyo State</t>
  </si>
  <si>
    <t>(g) Free Health Mission for Oyo State Citizens</t>
  </si>
  <si>
    <t>(h) Inter-religious Service</t>
  </si>
  <si>
    <t>(i)    General Expenses</t>
  </si>
  <si>
    <t>(ii)   WATSAN</t>
  </si>
  <si>
    <t>(iii)   Project Monitoring Department</t>
  </si>
  <si>
    <t>(iv)   Policy Coordination Department</t>
  </si>
  <si>
    <t>(v)    Advocacy/Capacity Building</t>
  </si>
  <si>
    <t>(vi) a. Pilgrims Welfare Board (Christian Wing)</t>
  </si>
  <si>
    <t xml:space="preserve">      b. Provision for Refundable Loan (Christian Wing)</t>
  </si>
  <si>
    <t>(vii) a. Pilgrims Welfare Board (Muslim Wing)</t>
  </si>
  <si>
    <t xml:space="preserve">       b. Provision for Refundable Loan(Muslim Wing)</t>
  </si>
  <si>
    <t>(viii)    Auditing of Pilgrim Boards</t>
  </si>
  <si>
    <t>(ix)     State Committeee on Enumeration of Qrts.</t>
  </si>
  <si>
    <t>(x)     Expenses on Maint. Of Labour Relations</t>
  </si>
  <si>
    <t xml:space="preserve">(xi)    Security Service (Secretariat, Liaison Office and </t>
  </si>
  <si>
    <t xml:space="preserve">          Government Guest Houses)</t>
  </si>
  <si>
    <t>(xii)    Nigeria National Volunteer Service (NNVS)</t>
  </si>
  <si>
    <t>(xiii)   State Boundary Committee (Special Service)</t>
  </si>
  <si>
    <t>(xiv)  Committee on Boarder Region Development (Special Service)</t>
  </si>
  <si>
    <t>(xv)    NEPAD/ARM Projects</t>
  </si>
  <si>
    <t>(xvi)     Disability empowerment Programme</t>
  </si>
  <si>
    <t>(xvii) Trainning Due Process Officials</t>
  </si>
  <si>
    <t>(xviii) I C T Trainning</t>
  </si>
  <si>
    <t>(xix) Allowance to Joint Task Force (JTF)</t>
  </si>
  <si>
    <t>Sub-Total</t>
  </si>
  <si>
    <t>HEAD 412/1  -  RURAL ELECTRIFICATION BOARD</t>
  </si>
  <si>
    <t>SUMMARY OF OVERHEAD COSTS</t>
  </si>
  <si>
    <t>Consultancy Services</t>
  </si>
  <si>
    <t>Grants and donations</t>
  </si>
  <si>
    <t>(i)   Local</t>
  </si>
  <si>
    <t>(ii)   Foreign</t>
  </si>
  <si>
    <t>Grants, Contribution and subvention</t>
  </si>
  <si>
    <t>Training and Staff Dev.</t>
  </si>
  <si>
    <t>Entertainment and Hospitality</t>
  </si>
  <si>
    <t>(I)    Purchase of goods e.g. detergent, toilet roll etc.</t>
  </si>
  <si>
    <t>(ii)   Purchase of Newspaper, Journals and Magazines</t>
  </si>
  <si>
    <t>(iii)  First Aid and Drugs</t>
  </si>
  <si>
    <t>(iv) Settlement of Relief and Overtime</t>
  </si>
  <si>
    <t>(v ) Internet Facility and DSTV</t>
  </si>
  <si>
    <t xml:space="preserve">                                       HEAD 412/4  -  OYO STATE ROAD TRAFFIC MANAGEMENT AUTHORITY</t>
  </si>
  <si>
    <t>Stationery and Printing</t>
  </si>
  <si>
    <t xml:space="preserve"> HEAD 412/5  -  OYO STATE EMERGENCY MANAGEMENT AGENCY (OYOSEMA)</t>
  </si>
  <si>
    <t>(i)    Disaster Stakeholders Directory</t>
  </si>
  <si>
    <t>(ii)   Sensitization meeting and supervision of LEMC</t>
  </si>
  <si>
    <t>(iii)   Updating and Reiew of State Emergency Contingency Plan</t>
  </si>
  <si>
    <t>(iv)   Impact Assesment / Baseline Survey on Disaster across the State</t>
  </si>
  <si>
    <t>(v)    Monitoring of SERT across the 33 LGA in the the State</t>
  </si>
  <si>
    <t>(vi)   Meeting with the Stakeholders</t>
  </si>
  <si>
    <t>(vi)   Capacity building for SEMC,LEMC and EPRC</t>
  </si>
  <si>
    <t>(vii)   Public enlightment (SEMA)</t>
  </si>
  <si>
    <t>(viii)   Allowance for Board members</t>
  </si>
  <si>
    <t>(ix)    Sundry expenses (Annual Reports Budget proposals/Expenses.</t>
  </si>
  <si>
    <t>(x)     Monitoring/ Coordination of Activities of SEMA</t>
  </si>
  <si>
    <t>(xi)    World Disaster Reduction Day (SEMC, LEMC and EPRC)</t>
  </si>
  <si>
    <t xml:space="preserve"> HEAD 412/6  -  BUREAU OF PUBLIC PROCUREMENT</t>
  </si>
  <si>
    <t xml:space="preserve">(i)    Registration of Contractors,Suppliers and Consultants </t>
  </si>
  <si>
    <t>(ii)   Publication of Procurement Law of Oyo State</t>
  </si>
  <si>
    <t>(iii)   Publication of Guidelines on Public Procurement</t>
  </si>
  <si>
    <t xml:space="preserve">(iii)  Establishment of Due Process Units in 33 Local Government Councils </t>
  </si>
  <si>
    <t xml:space="preserve">HEAD 413  -  OYO STATE HOUSE OF ASSEMBLY </t>
  </si>
  <si>
    <t>Parliamentary associations</t>
  </si>
  <si>
    <t>Training and Staff Development:</t>
  </si>
  <si>
    <t>(a)    Local &amp; Overseas for Staff</t>
  </si>
  <si>
    <t>(b)    Local &amp; Overseas for Legislators</t>
  </si>
  <si>
    <t>(i)     Robes &amp; Uniform, Outfit Allowance</t>
  </si>
  <si>
    <t>(ii)    Legislature Allowance</t>
  </si>
  <si>
    <t>(iv) Newspaper &amp; Magazine</t>
  </si>
  <si>
    <t xml:space="preserve">(v)  Printing of Bound volume (blue) of the </t>
  </si>
  <si>
    <t xml:space="preserve">       proceeding of the House of Assembly</t>
  </si>
  <si>
    <t>(vi)  Constingency fund (Speaker) Creation of State/</t>
  </si>
  <si>
    <t xml:space="preserve">         constitution review exercise</t>
  </si>
  <si>
    <t>(vii)  Upkeep of official quarters of the House</t>
  </si>
  <si>
    <t xml:space="preserve">            (Speaker &amp; Deputy Speaker)</t>
  </si>
  <si>
    <t>(viii)  Upkeep of Guest House</t>
  </si>
  <si>
    <t>(ix)  Allowance for Committee Chairman</t>
  </si>
  <si>
    <t>(x)  Publicity &amp; Advertisement</t>
  </si>
  <si>
    <t>(xi)   Maintenance of 2 No. Lifts</t>
  </si>
  <si>
    <t>(xii) Public Hearing</t>
  </si>
  <si>
    <t>(xiii) Oversight Function</t>
  </si>
  <si>
    <t xml:space="preserve">                      HEAD 413/1  -  HOUSE OF ASSEMBLY SERVICE COMMISSION</t>
  </si>
  <si>
    <t>(i)</t>
  </si>
  <si>
    <t>Printing of Appointment Form</t>
  </si>
  <si>
    <t>(ii)</t>
  </si>
  <si>
    <t>Annual Book of estimates</t>
  </si>
  <si>
    <t>(iii)</t>
  </si>
  <si>
    <t>Robes and uniform outfit Allowance</t>
  </si>
  <si>
    <t xml:space="preserve">                              HEAD 414  -   MINISTRY OF AGRICULTURE, NATURAL RESOURCES</t>
  </si>
  <si>
    <t xml:space="preserve"> AND RURAL DEVELOPMENT</t>
  </si>
  <si>
    <t xml:space="preserve">  (a)   Training and Staff Dev.(MANR &amp; RD/0YSAISCO)</t>
  </si>
  <si>
    <t xml:space="preserve"> (i)  National Council on Agriculture  Meeting</t>
  </si>
  <si>
    <t>(ii)  State Council on Agriculture meetings</t>
  </si>
  <si>
    <t>(iii)  World Food Day</t>
  </si>
  <si>
    <t>(iv)   Agric. Show and Farmers' Festival</t>
  </si>
  <si>
    <t>(v)    Others</t>
  </si>
  <si>
    <t xml:space="preserve">                                       HEAD 414/1  -   AGRICULTURAL CREDIT CORPORATION OF OYO STATE</t>
  </si>
  <si>
    <t>Stationery  and Printing</t>
  </si>
  <si>
    <t xml:space="preserve">Maintenance of Office Furniture </t>
  </si>
  <si>
    <t>Maintenance of Vehicle and Capital Assets</t>
  </si>
  <si>
    <t>Grants, Contributions and Subvention</t>
  </si>
  <si>
    <t>(ii) Publicity and Advertisement</t>
  </si>
  <si>
    <t>(iii) Incentive and Bonuses</t>
  </si>
  <si>
    <t>(iv) Overtime</t>
  </si>
  <si>
    <t>(v) Bank Charges</t>
  </si>
  <si>
    <t>(vi) Local Office Rent</t>
  </si>
  <si>
    <t>(vii)  Audit fee</t>
  </si>
  <si>
    <t>Maintenance of Furniture and Equipment</t>
  </si>
  <si>
    <t xml:space="preserve">HEAD 415  -   MINISTRY OF FINANCE </t>
  </si>
  <si>
    <t>Maintenance of Office furniture and equipment</t>
  </si>
  <si>
    <t>Grants, Contributions &amp; Subvention</t>
  </si>
  <si>
    <t>Training and Staff development</t>
  </si>
  <si>
    <t>(i)     Payment of overtime claims to drivers</t>
  </si>
  <si>
    <t>(ii)    Payment of Night &amp; Overtime allowance to  N/Watchmen</t>
  </si>
  <si>
    <t>(iii)    Newspapers, Journals &amp; Magazines</t>
  </si>
  <si>
    <t xml:space="preserve">  </t>
  </si>
  <si>
    <t>(iv)    Purchase of goods e.g. detergent, toilet rolls etc</t>
  </si>
  <si>
    <t xml:space="preserve">(v)     Purchase of raincoats, torchlights </t>
  </si>
  <si>
    <t xml:space="preserve">         Batteries, florescent bulb etc.</t>
  </si>
  <si>
    <t xml:space="preserve">(vi)    Maintenance of automatic fire detection </t>
  </si>
  <si>
    <t xml:space="preserve">         and alarm system</t>
  </si>
  <si>
    <t>(vii)    Printing of 2011 Book of Estimates</t>
  </si>
  <si>
    <t xml:space="preserve">         and revenue rates booklet</t>
  </si>
  <si>
    <t>(viii)   Preparation of 2012 Budget Exercise</t>
  </si>
  <si>
    <t>(ix)     Contingency</t>
  </si>
  <si>
    <t>(x)     Micro-finance activities</t>
  </si>
  <si>
    <t>(xi)    Refund General</t>
  </si>
  <si>
    <t>(xii)    Running of the CGS Project support Unit (PSU)</t>
  </si>
  <si>
    <t xml:space="preserve">(xiii)    Baseline survey/Impact Assessment on MDGs related </t>
  </si>
  <si>
    <t xml:space="preserve">          Projects/Programme</t>
  </si>
  <si>
    <t>(xiv)   Monitoring of MDGs Projects</t>
  </si>
  <si>
    <t>(xv) FAAC Meeting</t>
  </si>
  <si>
    <t>(xvi) OSSEMAT</t>
  </si>
  <si>
    <t>HEAD 415/1  -   OFFICE OF THE ACCOUNTANT-GENERAL</t>
  </si>
  <si>
    <t>Travel &amp; Transport and Leave Bonus</t>
  </si>
  <si>
    <t>Maintainance of Office furniture and equipment</t>
  </si>
  <si>
    <t xml:space="preserve"> Maintenance of Vehicle and Capital Assets</t>
  </si>
  <si>
    <t>(a)     Consultancy Service</t>
  </si>
  <si>
    <t>(b)    Consultancy Services (DMD)</t>
  </si>
  <si>
    <t>(c)    Consultancy Services (P.F.M.U)</t>
  </si>
  <si>
    <t>Grants and Subvention</t>
  </si>
  <si>
    <t xml:space="preserve">  Training and Staff Development</t>
  </si>
  <si>
    <t>(b)    Initial Training &amp; Staff Mentoring (DMD)</t>
  </si>
  <si>
    <t>(C) Capacity Strenghening of P.F.M.U</t>
  </si>
  <si>
    <t>(d) Conference, meeting and seminar</t>
  </si>
  <si>
    <t>Miscellaneous Expenses</t>
  </si>
  <si>
    <t>(i)    Settlement of overtime allowance to Drivers/Guards</t>
  </si>
  <si>
    <t>(ii)    Sundry Expenses</t>
  </si>
  <si>
    <t>(iii)     Treasury (Cash Officers running grants)</t>
  </si>
  <si>
    <t>(iv)     Computer Centre</t>
  </si>
  <si>
    <t>(v)     Maintenance of fire extinguishers</t>
  </si>
  <si>
    <t>(vi)    Federation Account Allocation Committee Meeting</t>
  </si>
  <si>
    <t xml:space="preserve">(vii)    Support for preparation of Model Public Debt Mgt. </t>
  </si>
  <si>
    <t xml:space="preserve">          Legislation (DMD)</t>
  </si>
  <si>
    <t>(viii)  Reconciliation of State Debts/Meetings (DMD/DMC)</t>
  </si>
  <si>
    <t>HEAD 415/2  -   OYO STATE PENSION BOARD</t>
  </si>
  <si>
    <t>Telephone/Postal Services</t>
  </si>
  <si>
    <t>Stationery Items</t>
  </si>
  <si>
    <t>Grants,Contribution and Subvention</t>
  </si>
  <si>
    <t>(i)   Printing of Nominal Roll</t>
  </si>
  <si>
    <t>(ii)  Screening of Pensioners &amp;  Printing of  Alive Forms</t>
  </si>
  <si>
    <t>(iii)  Office Accommodation/Refurbishing</t>
  </si>
  <si>
    <t>Maintenance of office furniture &amp; equipment</t>
  </si>
  <si>
    <t>Maintenance of vehicle and capital assets</t>
  </si>
  <si>
    <t>Grants, Contribution &amp; Subvention</t>
  </si>
  <si>
    <t>Entertainment &amp; Hospitality</t>
  </si>
  <si>
    <t>(I)    Payment of overtime claims to drivers</t>
  </si>
  <si>
    <t>(ii)   Conferences and Meetings</t>
  </si>
  <si>
    <t>(iii)   Write off of Loss of Govt. Fund</t>
  </si>
  <si>
    <t>(iv)      Refund General &amp; Refund of Income Tax</t>
  </si>
  <si>
    <t>(v)    Monitoring of Revenue Generation</t>
  </si>
  <si>
    <t>(vi)   State Contribution to JTB &amp; CTIN</t>
  </si>
  <si>
    <t>(vii)   Rent of Taxes Offices</t>
  </si>
  <si>
    <t>(viii)    Revenue Generation Enlightment Programme</t>
  </si>
  <si>
    <t>(ix)    Oyo State B.I.R.</t>
  </si>
  <si>
    <t>(x)   Professional Annual conferences for NIM, ICAN, ANAN, CITN etc</t>
  </si>
  <si>
    <t>(xi)  Allowance for NYSC  Members</t>
  </si>
  <si>
    <t>HEAD 416  -  MINISTRY OF EDUCATION</t>
  </si>
  <si>
    <t xml:space="preserve">Maintenance of Office Furniture andequipments </t>
  </si>
  <si>
    <t>Maintenance of vehicle &amp; Capital Assets</t>
  </si>
  <si>
    <t>(i)    Inspectorate Services</t>
  </si>
  <si>
    <t>(ii)    Publicity</t>
  </si>
  <si>
    <t>(iii)    Education Week</t>
  </si>
  <si>
    <t>(v)    Settlement of night and overtime allowance of Drivers &amp; N/Guards</t>
  </si>
  <si>
    <t>(vi)   Sundry expenses (Advertisement, Bills)</t>
  </si>
  <si>
    <t xml:space="preserve">(vii)    Provision of Special Education including Boarding           </t>
  </si>
  <si>
    <t xml:space="preserve">         facilities and payment of salaries for Handicapped Schools</t>
  </si>
  <si>
    <t xml:space="preserve">          i.e. Radio/TV Renumeration</t>
  </si>
  <si>
    <t xml:space="preserve">          JCCE Planning and Reference Committee meetings etc </t>
  </si>
  <si>
    <t xml:space="preserve">           Queen School, Govt. Tech. College &amp; Women  Dev. Centre (WDC)</t>
  </si>
  <si>
    <t>HEAD 416/1  POST PRIMARY SCHOOLS TEACHING SERVICE COMMISSION</t>
  </si>
  <si>
    <t>Telephone &amp; Postal Services</t>
  </si>
  <si>
    <t>Maintenance of office furniture and Equipment</t>
  </si>
  <si>
    <t>Maintenance of vehicle &amp; other Capital Assets</t>
  </si>
  <si>
    <t>Training &amp; Staff Development</t>
  </si>
  <si>
    <t>Grants and Donations</t>
  </si>
  <si>
    <t>a.   Staff (Hqt.)</t>
  </si>
  <si>
    <t>b.   Teachers</t>
  </si>
  <si>
    <t>c.    Non-Teaching Staff</t>
  </si>
  <si>
    <t>d.   Training of School Supervisors</t>
  </si>
  <si>
    <t>e.   Professional organization e.g TRCN, ICAN, MINS etc.</t>
  </si>
  <si>
    <t xml:space="preserve">   (i)  Maintenance of Six (6) Zonal Offices</t>
  </si>
  <si>
    <t xml:space="preserve">           a.  Ibadan Zonal Office</t>
  </si>
  <si>
    <t xml:space="preserve">            b.  Moniya Zonal Office</t>
  </si>
  <si>
    <t xml:space="preserve">            c.  Ogbomoso Zonal Office</t>
  </si>
  <si>
    <t xml:space="preserve">            d.   Oyo Zonal Office</t>
  </si>
  <si>
    <t xml:space="preserve">            e.   Eruwa Zonal Office</t>
  </si>
  <si>
    <t xml:space="preserve">             f.    Saki Zonal Office</t>
  </si>
  <si>
    <t xml:space="preserve"> ( ii)    Special Duties (Schools Administration)</t>
  </si>
  <si>
    <t xml:space="preserve"> (iii)    Monitoring &amp; Supervision of Schools</t>
  </si>
  <si>
    <t>(iv)     Monitoring/Collation of Data by PR &amp; S</t>
  </si>
  <si>
    <t xml:space="preserve"> (v)   Toiletries &amp; General Office Requirement</t>
  </si>
  <si>
    <t xml:space="preserve"> ( vi)    Press Matters</t>
  </si>
  <si>
    <t xml:space="preserve"> (vii)    Running Grants to School</t>
  </si>
  <si>
    <t xml:space="preserve"> (viii)   Conduct of Exams</t>
  </si>
  <si>
    <t xml:space="preserve"> (ix)   Printing of appointment and transfer forms</t>
  </si>
  <si>
    <t xml:space="preserve">  (x)   Allowance to supervisors</t>
  </si>
  <si>
    <t xml:space="preserve">  (xi)    NYSC Affairs/IT related matters</t>
  </si>
  <si>
    <t xml:space="preserve">  (xii)    Annual Books of Estimate</t>
  </si>
  <si>
    <t>HEAD 416/2 - OYO STATE LIBRARY BOARD</t>
  </si>
  <si>
    <t>Training &amp; Staff Development (Seminar &amp; Conference</t>
  </si>
  <si>
    <t>(i)    Purchase of Goods e.g. detergents, toilet roll</t>
  </si>
  <si>
    <t>(ii)    Purchase of torchlights, batteries, florescent bulb etc.</t>
  </si>
  <si>
    <t>(iii)   Purchase of Binding of News Paper</t>
  </si>
  <si>
    <t>(iv)   Purchase of Other Media Materials</t>
  </si>
  <si>
    <t>(v)    Purchase of Raincoats</t>
  </si>
  <si>
    <t>(vi)   Settlement of overtime allowance of drivers</t>
  </si>
  <si>
    <t>(vii)   Settlement of relief and overtime to Guards</t>
  </si>
  <si>
    <t>(viii)   First Aids &amp; Drugs</t>
  </si>
  <si>
    <t>(ix)    Labour</t>
  </si>
  <si>
    <t>HEAD 416/6 - OYO STATE UNIVERSAL BASIC EDUCATION BOARD</t>
  </si>
  <si>
    <t>Maintenance of Office Furniture &amp; Equipment</t>
  </si>
  <si>
    <t>Maintenance of Vehicle &amp; Capital Assets</t>
  </si>
  <si>
    <t>Consultancy Service</t>
  </si>
  <si>
    <t>Training and Development</t>
  </si>
  <si>
    <t>(a)     Policy Makers</t>
  </si>
  <si>
    <t>(b)     Staff</t>
  </si>
  <si>
    <t>(c)      Nomadic and Special Education Teachers</t>
  </si>
  <si>
    <t>(d)    JCCE</t>
  </si>
  <si>
    <t>(e)    NCE</t>
  </si>
  <si>
    <t>(f)      Capactity building for ECCDE Trs.</t>
  </si>
  <si>
    <t>Entertainment and Hospsitality</t>
  </si>
  <si>
    <t>(i)     Game and Sport</t>
  </si>
  <si>
    <t>(ii)      Medical Bills</t>
  </si>
  <si>
    <t>(iii)    HIV/AIDS (Advocacy Camp Empowerment)</t>
  </si>
  <si>
    <t>(iv)   UNICEF Programmes</t>
  </si>
  <si>
    <t>(vi)    Acquisitiohn of Pupils Data Base</t>
  </si>
  <si>
    <t>(vii)   Audit fees (To be sourced from consultancy sub-head)</t>
  </si>
  <si>
    <t>(viii)  Jet Competition</t>
  </si>
  <si>
    <t>(ix)   Inter-School Debates &amp; Quiz Competition</t>
  </si>
  <si>
    <t>(x)      Running Cost to LGEA</t>
  </si>
  <si>
    <t>(xi)    Running Cost to School</t>
  </si>
  <si>
    <t>(xii)    Home Grown School Feeding Programme</t>
  </si>
  <si>
    <t>(xiii)    Instructional Materials</t>
  </si>
  <si>
    <t>(xiv)    Conduct of Promotion Examination</t>
  </si>
  <si>
    <t>(xv)     Federal Teachers Scheme participatants (FTS</t>
  </si>
  <si>
    <t>(xvi)     Monitoring of field Staff in LGUIBEAs</t>
  </si>
  <si>
    <t>(xvii)    Conduct of Pupils' Promotion Examination</t>
  </si>
  <si>
    <t>(xviii)    Teachers Supervisiors' Allowance</t>
  </si>
  <si>
    <t>(xix)   Publicity and enlightenment</t>
  </si>
  <si>
    <t>(xx)   Stu. Tut. Ment. Ev. &amp; Counselling (STUMENC)</t>
  </si>
  <si>
    <t xml:space="preserve">HEAD 416/7 - OYO STATE BOARD FOR TECHNICAL </t>
  </si>
  <si>
    <t>AND VOCATIONAL EDUCATION (BOTAVED)</t>
  </si>
  <si>
    <t xml:space="preserve">(i)    Overtime and Night allowance to Drivers and Night Guards  </t>
  </si>
  <si>
    <t>(ii)     Technical Colleges Sports Competition</t>
  </si>
  <si>
    <t>(iii)    Purchase of Newspaper, Journals etc</t>
  </si>
  <si>
    <t>(iv)    Purchase of Torchlights, Batteries, etc.</t>
  </si>
  <si>
    <t>(v)     Purchase of the Deetergents, Toilet Rolls etc)</t>
  </si>
  <si>
    <t>(vi)    Purchase of Raincoats, b oost etc</t>
  </si>
  <si>
    <t>(vii)   First Aid Drugs</t>
  </si>
  <si>
    <t>(viii)  Monitoring technical Colleges</t>
  </si>
  <si>
    <t>(ix)    Press Notices</t>
  </si>
  <si>
    <t>(x)    Budget Preparation</t>
  </si>
  <si>
    <t xml:space="preserve">HEAD 416/10 - AGENCY FOR ADULT AND NON-FORMAL </t>
  </si>
  <si>
    <t>EDUCATION-(AANFE)</t>
  </si>
  <si>
    <t xml:space="preserve">        N</t>
  </si>
  <si>
    <t>Travel , Transport and Leave Bonus</t>
  </si>
  <si>
    <t>Telephone</t>
  </si>
  <si>
    <t>Training &amp; Staff development (Seminar &amp; Conference)</t>
  </si>
  <si>
    <t>(i)     Running Grant</t>
  </si>
  <si>
    <t>(ii)    Monitoring</t>
  </si>
  <si>
    <t>(iii)    Publicity</t>
  </si>
  <si>
    <t>(iv)    International Literacy Day</t>
  </si>
  <si>
    <t>(v)     Literacy by Radio</t>
  </si>
  <si>
    <t>HEAD 416/11  -    OYO STATE SCHOLARSHIP BOARD</t>
  </si>
  <si>
    <t>Maintenance of Office Furniture and Equipment</t>
  </si>
  <si>
    <t>Training of Staff and Research Development</t>
  </si>
  <si>
    <t xml:space="preserve">(a)   Bursary/Scholarship Award to Students :-                       </t>
  </si>
  <si>
    <t>(i)     Undergraduate students (Local &amp; Overseas</t>
  </si>
  <si>
    <t>(ii)    Post -Graduate Students (Local and Overseas</t>
  </si>
  <si>
    <t>(b)    Hosting of national meeting</t>
  </si>
  <si>
    <t>(c)     Publicity</t>
  </si>
  <si>
    <t>(d)     Interview of candidates</t>
  </si>
  <si>
    <t>(e)    Sundry Expenses (Annual Reports, Press Interview etc)</t>
  </si>
  <si>
    <t>HEAD 417   -  MINISTRY OF TRADE, INVESTMENT AND COOPERATIVES</t>
  </si>
  <si>
    <t>Maintenance of vehicles and Capital Assets</t>
  </si>
  <si>
    <t>(i)     Newspapers, periodicals, overtime allowances</t>
  </si>
  <si>
    <t>(ii)    Monitoring of Govt. Projects and Rev. Generation</t>
  </si>
  <si>
    <t>(iii)    Allowances for NYSC, Graduate IT Scheme</t>
  </si>
  <si>
    <t>(iv)    Security Services &amp; Fire prevention Equipment</t>
  </si>
  <si>
    <t>(v)     Expenses on Legal Matters</t>
  </si>
  <si>
    <t>(vi)    Conduct of Staff promotion Exam &amp; Interview</t>
  </si>
  <si>
    <t>(vii)    Organisation &amp; participation in trade Fairs/Seminar</t>
  </si>
  <si>
    <t xml:space="preserve">          both Local and Foreign</t>
  </si>
  <si>
    <t>(viii)     Fuel Distribution &amp; Monitoring Committee</t>
  </si>
  <si>
    <t>(ix)     Professional An nual Conference for NIM, NIMN, ICAN</t>
  </si>
  <si>
    <t xml:space="preserve">         ANAN,. ICSA members</t>
  </si>
  <si>
    <t>(x)     Media Publicity</t>
  </si>
  <si>
    <t>(xi)   Payment of Bus, Complexes Managing agents</t>
  </si>
  <si>
    <t>(xii)   Participation at Export Promotion Council Meetings &amp; Exhibitions</t>
  </si>
  <si>
    <t>(xiii)   Allowance to:</t>
  </si>
  <si>
    <t xml:space="preserve">       (a)  Export Promotion State Committee</t>
  </si>
  <si>
    <t xml:space="preserve">       (b)  Consumer Protection State Committee</t>
  </si>
  <si>
    <t xml:space="preserve">       (c)  UMBC arket Committee</t>
  </si>
  <si>
    <t xml:space="preserve">       (d)  Overtime Allowance</t>
  </si>
  <si>
    <t>(xiv)    Participation in the companies in which the state</t>
  </si>
  <si>
    <t xml:space="preserve">          Government has shares.</t>
  </si>
  <si>
    <t>(xv)   Conference of Directors of Cooperatives College</t>
  </si>
  <si>
    <t xml:space="preserve">(xvi)   Hosting of Conference of Provost &amp; Principal of </t>
  </si>
  <si>
    <t xml:space="preserve">           Federal &amp; State Coorperative College</t>
  </si>
  <si>
    <t xml:space="preserve">(xvii)   Maintenance of existing infrastructure in all Business Complexes </t>
  </si>
  <si>
    <t xml:space="preserve">(xviii)  Renumeration for Part-Time Lecturers at Oyo State </t>
  </si>
  <si>
    <t xml:space="preserve">           Cooperative College, Oyo</t>
  </si>
  <si>
    <t>HEAD 418   -  MINISTRY OF HEALTH</t>
  </si>
  <si>
    <t>Maintenance of Vehicles and Capital Assets</t>
  </si>
  <si>
    <t xml:space="preserve">(I)     Imprest for maintenance of equipment of Institutions and Units </t>
  </si>
  <si>
    <t>(ii)    Service of Journals, Newspaper and Seminars</t>
  </si>
  <si>
    <t>(iii)    Refund of Medical Expenses (Civil Servants &amp; Others</t>
  </si>
  <si>
    <t>(iv)   Oyo State College of Advanced Nursing Studies Running Costs</t>
  </si>
  <si>
    <t>(v)   National and State Council on Health Statutory Board Meeting</t>
  </si>
  <si>
    <t>(vi)    Graduation for Health related Schools</t>
  </si>
  <si>
    <t>(vii)  (a) Drugs information service</t>
  </si>
  <si>
    <t xml:space="preserve">       (b)   State Drug Advisory Committee</t>
  </si>
  <si>
    <t xml:space="preserve">       (c)   PPP Management Committee</t>
  </si>
  <si>
    <t xml:space="preserve">       (d)  Drug Quality Control</t>
  </si>
  <si>
    <t xml:space="preserve">               and counterfeit drugs</t>
  </si>
  <si>
    <t xml:space="preserve">(viii) (a) Educating Community on Guineaworm              </t>
  </si>
  <si>
    <t xml:space="preserve">       (b) Oyo State Advisory Board on Traditional Medicine   </t>
  </si>
  <si>
    <t xml:space="preserve"> </t>
  </si>
  <si>
    <t xml:space="preserve">       (b)   Training and Retaining of serving officers for exposures  </t>
  </si>
  <si>
    <t xml:space="preserve">               to new advance Lab. Operation                                     </t>
  </si>
  <si>
    <t xml:space="preserve">       (c)    Workshop for Pure  Water and Drinks Producers in the State</t>
  </si>
  <si>
    <t xml:space="preserve">              Jericho Refurbishment and maintenance of programme vehicle</t>
  </si>
  <si>
    <t xml:space="preserve">        (b)  Promotion Routine Immunization in the State</t>
  </si>
  <si>
    <t xml:space="preserve">        (i)  Traditional &amp; Religious Leaders</t>
  </si>
  <si>
    <t xml:space="preserve">        (ii)   Micro Planning training </t>
  </si>
  <si>
    <t xml:space="preserve">       (a) Distribution of ORS Sachets to 33 L.G. Areas and</t>
  </si>
  <si>
    <t xml:space="preserve">             some State, federal and Mission Hospitals</t>
  </si>
  <si>
    <t xml:space="preserve">       (b)  Trg. Of Health Workers on the management of </t>
  </si>
  <si>
    <t xml:space="preserve">          Diarrhoea Diseases from L/Gs and State Health Officers</t>
  </si>
  <si>
    <t xml:space="preserve">         (b)   Ceremonial Health Day Celebration</t>
  </si>
  <si>
    <t xml:space="preserve">         (c)  National Immunizaion Days</t>
  </si>
  <si>
    <t>(xiv)   Health Situation and Trend Assessement</t>
  </si>
  <si>
    <t xml:space="preserve">          (Health and Information Support including Annual</t>
  </si>
  <si>
    <t xml:space="preserve">          Report, Data Collecion and Analysis, Zonal Health Activities, </t>
  </si>
  <si>
    <t xml:space="preserve">         HMIS vote of charge , publications, computer repairs</t>
  </si>
  <si>
    <t xml:space="preserve">          maintenance, National Health Account and Collaborion Activities.</t>
  </si>
  <si>
    <t>(xv)   (a)    Research Activities in Health Matters</t>
  </si>
  <si>
    <t xml:space="preserve">        (b)   Medical ethical Research for Research Activities</t>
  </si>
  <si>
    <t xml:space="preserve">    ©     Committee for Partnership for Health Care Dev. /Fund Raising</t>
  </si>
  <si>
    <t xml:space="preserve">           Social Protection Activities in Collaboration</t>
  </si>
  <si>
    <t xml:space="preserve">                  with University of Hall</t>
  </si>
  <si>
    <t>(xvi)     Administration of Free Health Services</t>
  </si>
  <si>
    <t>(xvib) World Sight Day -Partnership with Al-Bashir Foundation</t>
  </si>
  <si>
    <t>(xvii)    Environmental and Control Activities</t>
  </si>
  <si>
    <t>(xviii)  Department of Health and Hospital Monitoring</t>
  </si>
  <si>
    <t>(xviii)  Maintennce of equipment at the College of Nursing Studies</t>
  </si>
  <si>
    <t>(xix)   Monioring of Schools and wards used for practicals</t>
  </si>
  <si>
    <t>(xx)   Subscription and maintenance of Internet connectivity in Health Inst.</t>
  </si>
  <si>
    <t>(xxi)  National Games for Nursing Students</t>
  </si>
  <si>
    <t>(xxii)   Ensure adequate Security in hospitals</t>
  </si>
  <si>
    <t>(xix)    Youth Corper Allowance</t>
  </si>
  <si>
    <t>HEAD 418/1   -  STATE HOSPITALS MANAGEMENT BOARD</t>
  </si>
  <si>
    <t>Consultancy/Security Services</t>
  </si>
  <si>
    <t>Training &amp; Staff Development (local)</t>
  </si>
  <si>
    <t>(i)    Recreation facilities for patients</t>
  </si>
  <si>
    <t>(ii)  Re-agents &amp; blood transfusion services</t>
  </si>
  <si>
    <t>(iii)  Materials for Dental Services</t>
  </si>
  <si>
    <t>(iv)  Purchase of Cleaning Materials</t>
  </si>
  <si>
    <t>(v)   Printing of Hospitals Cards, forms, Charts &amp; Certificates</t>
  </si>
  <si>
    <t>(vi)  Dispensing Envelopes, Labels &amp; Bottles (60mlx100ml)</t>
  </si>
  <si>
    <t>(vii)  Purchase of materials for Ortho, Rehab. Centre</t>
  </si>
  <si>
    <t>(viii)  Purchase of Medical Gases</t>
  </si>
  <si>
    <t>(ix)   Statutory meeting of National &amp; State Council on Health</t>
  </si>
  <si>
    <t>(x)   Maintenance of the Secretariat Medical Clinic</t>
  </si>
  <si>
    <t>(xi)   Embalment Services</t>
  </si>
  <si>
    <t>(xii)  X-Ray and Ultrasound Accessories</t>
  </si>
  <si>
    <t>(xiii)  Maintenance of three Zonal Health Boards</t>
  </si>
  <si>
    <t>(xiv)  Purchase of ICD Books for Medical records Dept. for Accreditation</t>
  </si>
  <si>
    <t>(xv)   Purchase of Current ref. Bks to Pharm.Doctors and</t>
  </si>
  <si>
    <t xml:space="preserve">         Nurses for Accreditation</t>
  </si>
  <si>
    <t>(xvi)  Printing of Casenotes</t>
  </si>
  <si>
    <t>(xvii)  Printing of Revenue Receipts</t>
  </si>
  <si>
    <t>(xviii) Psychiatric Services</t>
  </si>
  <si>
    <t>(xix)   Radiation protection of staff and equipment</t>
  </si>
  <si>
    <t>(xx)   Printing of outpatient register ANC</t>
  </si>
  <si>
    <t>(xxii)  Conduct of Exam. And promotion Exercise</t>
  </si>
  <si>
    <t>HEAD 418/2   -  LADOKE AKINTOLA UNIVERSITY OF TECHNOLOGY</t>
  </si>
  <si>
    <t xml:space="preserve">                                                                     TEACHING HOSPITAL</t>
  </si>
  <si>
    <t>(i)    Resettlement Allowance</t>
  </si>
  <si>
    <t>(ii) Housing and Accomodation Loan</t>
  </si>
  <si>
    <t>(iii) Board Expenses</t>
  </si>
  <si>
    <t>(iv)  Funding of I G R Centres</t>
  </si>
  <si>
    <t>(v)   Accreditation Expenses</t>
  </si>
  <si>
    <t>(vi)  Insurance</t>
  </si>
  <si>
    <t>(vii)  General Administration</t>
  </si>
  <si>
    <t>HEAD 419   -   MINISTRY OF INFORMATION, CULTURE &amp; TOURISM</t>
  </si>
  <si>
    <t>(a)   Maintenance of Office Furniture and Equipment</t>
  </si>
  <si>
    <t>(b)    Mainenance of Colour Laboraory</t>
  </si>
  <si>
    <t>(c)    Maintenance of Recording Studio (Film)</t>
  </si>
  <si>
    <t>(d)     Maintenance of HQ Building</t>
  </si>
  <si>
    <t>(b)  Maintenance of lift</t>
  </si>
  <si>
    <t>(i)   N.U.J, N.Y.S.C. &amp; Cultural Group</t>
  </si>
  <si>
    <t>(ii)   Tourism Organisation</t>
  </si>
  <si>
    <t xml:space="preserve">(a)  (I)   Newspapers, periodicals and overtime allowance               </t>
  </si>
  <si>
    <t xml:space="preserve">       (ii)   Monitoring of projects and Zonal Offices                             </t>
  </si>
  <si>
    <t xml:space="preserve">       (iii)   Hosting, servicing and participation in special meetings     </t>
  </si>
  <si>
    <t xml:space="preserve">       (iv)   Environmental Sanitation and Water Services                    </t>
  </si>
  <si>
    <t xml:space="preserve">        (v)   Hosting of Tourism Stakeholders</t>
  </si>
  <si>
    <t>(b)   General Publicity</t>
  </si>
  <si>
    <t>(c)    Refurbishment of old Tourism bus</t>
  </si>
  <si>
    <t>HEAD 428/2   -   OYO STATE TOURISM BOARD</t>
  </si>
  <si>
    <t>a</t>
  </si>
  <si>
    <t>Periodicals</t>
  </si>
  <si>
    <t>b</t>
  </si>
  <si>
    <t>c</t>
  </si>
  <si>
    <t>Hosting, servicing and participation at Special Meeting</t>
  </si>
  <si>
    <t>d</t>
  </si>
  <si>
    <t>Enviromental Sanitation and water</t>
  </si>
  <si>
    <t>e</t>
  </si>
  <si>
    <t>Publicity of Board Activities</t>
  </si>
  <si>
    <t>HEAD 428/1  -   COUNCIL FOR ARTS AND CULTURE</t>
  </si>
  <si>
    <t>Training &amp; Staff Development (Seminar &amp; Conference)</t>
  </si>
  <si>
    <t>(i)    State Festival of Arts</t>
  </si>
  <si>
    <t>(ii)    National Festival of Arts</t>
  </si>
  <si>
    <t>(iii)    Abuja Carnival and others</t>
  </si>
  <si>
    <t xml:space="preserve"> (iv)  Children Holiday workshop</t>
  </si>
  <si>
    <t>(vi) Cultural Exchange Programme and International Engagements</t>
  </si>
  <si>
    <t>(vii)  Organization of exhibitions &amp; Quiz Programmes</t>
  </si>
  <si>
    <t>(viii)  Promotion of Local Culture festivals (Peculiar festivals of different localities</t>
  </si>
  <si>
    <t>(ix)   Establishment of Training Centre</t>
  </si>
  <si>
    <t>(x)     Commercial Advertisement</t>
  </si>
  <si>
    <t>HEAD 419/3  -   OYO STATE GOVERNMENT PRINTING PRESS</t>
  </si>
  <si>
    <t>Maintenance of office furnitures and equipment</t>
  </si>
  <si>
    <t>Maintenance of vehicles and capital assets</t>
  </si>
  <si>
    <t>Training and staff development</t>
  </si>
  <si>
    <t>HEAD 420  -   MINISTRY OF JUSTICE</t>
  </si>
  <si>
    <t>Travel, Transport and Leave Bonus</t>
  </si>
  <si>
    <t>Telephone and Postal Service</t>
  </si>
  <si>
    <t>Training and Staff Development (Seminar and Conferences</t>
  </si>
  <si>
    <t>Ceremonial Gown for Hon. Attorney-General and Commissioner for Justice</t>
  </si>
  <si>
    <t>Lawyers Outfit for Commissioner, SG &amp; PS &amp; Other Legal Officers</t>
  </si>
  <si>
    <t>Professional Bar Dinner</t>
  </si>
  <si>
    <t>(iv)</t>
  </si>
  <si>
    <t>Overtime for Drivers and Night Watchmen</t>
  </si>
  <si>
    <t>(v)</t>
  </si>
  <si>
    <t>Prerogative of Mercy</t>
  </si>
  <si>
    <t>(vi)</t>
  </si>
  <si>
    <t>Annual Bar Conference</t>
  </si>
  <si>
    <t>(vii)</t>
  </si>
  <si>
    <t>Other Conferences and Meetings</t>
  </si>
  <si>
    <t>(viii)</t>
  </si>
  <si>
    <t>Legal Aid</t>
  </si>
  <si>
    <t>(ix)</t>
  </si>
  <si>
    <t>Lawyer’s Imprest</t>
  </si>
  <si>
    <t>(x)</t>
  </si>
  <si>
    <t>Mediation Meetings</t>
  </si>
  <si>
    <t>(xi)</t>
  </si>
  <si>
    <t>Office and General Toiletries</t>
  </si>
  <si>
    <t>(xii)</t>
  </si>
  <si>
    <t>Reactivation of Outstation Offices</t>
  </si>
  <si>
    <t>(xiii)</t>
  </si>
  <si>
    <t>Park and Garden Works</t>
  </si>
  <si>
    <t>(xiv)</t>
  </si>
  <si>
    <t xml:space="preserve">Subscription to Law Reports, Journal &amp; Newspapers </t>
  </si>
  <si>
    <t>(xv)</t>
  </si>
  <si>
    <t>Advertisement and Media Relations</t>
  </si>
  <si>
    <t>(xvi)</t>
  </si>
  <si>
    <t>HIV/AIDS Intervention Fund</t>
  </si>
  <si>
    <t>(xvii)</t>
  </si>
  <si>
    <t>Annual Practising Fee for Legal Officers</t>
  </si>
  <si>
    <t>(xviii)</t>
  </si>
  <si>
    <t>External Legal Fees</t>
  </si>
  <si>
    <t>(xix)</t>
  </si>
  <si>
    <t>Justice of Peace</t>
  </si>
  <si>
    <t>(xx)</t>
  </si>
  <si>
    <t>Purchase of Six Motorcycles for the Ministry and the Mediation Centre</t>
  </si>
  <si>
    <t>(xxi)</t>
  </si>
  <si>
    <t>Press and Publicity for Mediation</t>
  </si>
  <si>
    <t>(xxii)</t>
  </si>
  <si>
    <t>Public Enlightenment for Mediation Centre</t>
  </si>
  <si>
    <t>(xxiii)</t>
  </si>
  <si>
    <t>Research/Book Allowance for Legal Officers</t>
  </si>
  <si>
    <t>(xxiv)</t>
  </si>
  <si>
    <t>Official Travel Expenses</t>
  </si>
  <si>
    <t>(xxv)</t>
  </si>
  <si>
    <t>Witness Expenses</t>
  </si>
  <si>
    <t>HEAD 421  -  MINISTRY OF WOMEN AFFAIRS, COMMUNITY</t>
  </si>
  <si>
    <t>Consultancy Services, Reseach and others</t>
  </si>
  <si>
    <t>Grants, Donations and contributions to the less privileged</t>
  </si>
  <si>
    <t>In-Service training and staff Development</t>
  </si>
  <si>
    <t>Entertainment and Hospitality/Gift/Staff Welfare/meetings</t>
  </si>
  <si>
    <t>(i)    Exhibition/participation at Trade Fairs (Women programme)</t>
  </si>
  <si>
    <t>(ii)    Subscription for Journal and Publication from other organisation</t>
  </si>
  <si>
    <t>(iv)   Overtime allowance to Drivers/Watchmen and Field Workers</t>
  </si>
  <si>
    <t>(v)    Community Development Exchange Programme, National/State</t>
  </si>
  <si>
    <t>(vii)    Celebration of Annual Events</t>
  </si>
  <si>
    <t>(viii)   Repatriation of Juvenile Displaced Persons</t>
  </si>
  <si>
    <t xml:space="preserve">          Home tracing, Pubicity of Government assistance, </t>
  </si>
  <si>
    <t xml:space="preserve">          Procurement of drugs for destitute</t>
  </si>
  <si>
    <t>(ix)     Inspection/Monitoring of Day Care Centres in the State</t>
  </si>
  <si>
    <t>(x)     Oyo State Market Leaders' Advisory Council</t>
  </si>
  <si>
    <t>(xi)    Gender:  Mainstreaming/NDGS/Advocacy (WP/CW)</t>
  </si>
  <si>
    <t>(xii)   Equiping the Library and Sundry items</t>
  </si>
  <si>
    <t>(xiii)   Promotion of early child care development and OVC</t>
  </si>
  <si>
    <t>(xiv)   Child Trafficking Care</t>
  </si>
  <si>
    <t>(xvii)   Implementation of oyo State Child Rights Law</t>
  </si>
  <si>
    <t>(xviii)   Widowhood Support Scheme</t>
  </si>
  <si>
    <t>(xix)    Reduction of Maternal and infant Mortality through improved Food.</t>
  </si>
  <si>
    <t>(xx)   Funding of Juvenile/Family Court activities</t>
  </si>
  <si>
    <t>(xxi)    Contingency</t>
  </si>
  <si>
    <t>HEAD 422  -   MINISTRY OF WORKS AND TRANSPORT</t>
  </si>
  <si>
    <t>(i)    Plant and vehicle</t>
  </si>
  <si>
    <t>(ii)    Generating Sets</t>
  </si>
  <si>
    <t>(iii)    Air conditioning Set</t>
  </si>
  <si>
    <t>(iv)    Street Light &amp; Electricity in the Govt. House</t>
  </si>
  <si>
    <t>(v)     Fire appliances, equipment &amp;  Fire Services Equipment</t>
  </si>
  <si>
    <t>(vi)     Maintenance of Secretariat Intercom</t>
  </si>
  <si>
    <t>(vii)     Maintenance of computers &amp; Servers</t>
  </si>
  <si>
    <t>(i)    Monitoring of Capital Projects by PRS Depts,</t>
  </si>
  <si>
    <t>(ii)     Purchase of Fire Protective Clothing &amp; Uniforms</t>
  </si>
  <si>
    <t>(iii)     Purchase of VIO's Uniform, Printing  of documents etc</t>
  </si>
  <si>
    <t>(iv)     Newspaper, Periodicals /Overtime allwoances</t>
  </si>
  <si>
    <t>(v)     Provision and maintenance of facilities e.g. toilet</t>
  </si>
  <si>
    <t>(vi)    Oyo State Traffic Control Agency materials  and allow.</t>
  </si>
  <si>
    <t>(vii)    Media Publicity</t>
  </si>
  <si>
    <t>(viii)    Fire Services Safety Week</t>
  </si>
  <si>
    <t>(ix)      Road Safety Campaign Week</t>
  </si>
  <si>
    <t>(x)      National Council /State Council on Works &amp; Transport</t>
  </si>
  <si>
    <t>(xi)     Fire Service Public Enlightement Programme</t>
  </si>
  <si>
    <t>(xii)     Procurement of energy saving bulb (CFL)</t>
  </si>
  <si>
    <t>(xiii)   Allowance for Operators at street light generator</t>
  </si>
  <si>
    <t>(xiv)  Allowance for budget/estimates preparation</t>
  </si>
  <si>
    <t>HEAD 422/1  -  OYO STATE ROAD MAINTENANCE AGENCY</t>
  </si>
  <si>
    <t>Maintenance of Vehicles and Capital Assets:</t>
  </si>
  <si>
    <t xml:space="preserve">  (I)    Plants and Equipment</t>
  </si>
  <si>
    <t xml:space="preserve">  (ii)   Vehicles</t>
  </si>
  <si>
    <t xml:space="preserve"> (iii)   Generating sets</t>
  </si>
  <si>
    <t xml:space="preserve"> (iv)   Air Conditioning Set</t>
  </si>
  <si>
    <t xml:space="preserve"> (v)    Fire Appliances, Equipment &amp;  fire services equipment</t>
  </si>
  <si>
    <t xml:space="preserve"> (vi)   Provision and maintenance of intercom</t>
  </si>
  <si>
    <t xml:space="preserve">Training &amp; Staff Development (IncludingTechnical and Management) </t>
  </si>
  <si>
    <t xml:space="preserve">(a)   Monitoring of Capital Projects </t>
  </si>
  <si>
    <t>(b)   Purchase of OYSROMA Protective Jacket overall,</t>
  </si>
  <si>
    <t xml:space="preserve">       Cones and others</t>
  </si>
  <si>
    <t xml:space="preserve">(c)   Purchase of computer and  Accessories  including Photocopies </t>
  </si>
  <si>
    <t>(d)   Newspaper, Periodicals</t>
  </si>
  <si>
    <t>(e)   Renovation of  Zonal Office  Accommodations</t>
  </si>
  <si>
    <t>(f)    Provision and maintenance of toilet facilities</t>
  </si>
  <si>
    <t xml:space="preserve">(g)   Media Publicity and Documentaries </t>
  </si>
  <si>
    <t>HEAD 423  -  MINISTRY OF LANDS</t>
  </si>
  <si>
    <t>Maintenance of Vehicle and capital Assets</t>
  </si>
  <si>
    <t>Consultancy Services (advert on C/O)</t>
  </si>
  <si>
    <t>(a)     Overtime Claim</t>
  </si>
  <si>
    <t>(b)    Logistics support for Revenue Generation Committee</t>
  </si>
  <si>
    <t>(c)    Maintenance of toilets facilities</t>
  </si>
  <si>
    <t>(d)   Advertisement</t>
  </si>
  <si>
    <t>HEAD 423/2  - OFFICE OF THE SURVEYOR-GENERAL</t>
  </si>
  <si>
    <t>(i)      Overtime Claim</t>
  </si>
  <si>
    <t>(ii)     Maintenance of office premises/Toilet Facilities</t>
  </si>
  <si>
    <t>(iii)     Engagement of Casual Labour &amp; Others</t>
  </si>
  <si>
    <t>(iv)     Advertisement</t>
  </si>
  <si>
    <t>(v)     Imprest</t>
  </si>
  <si>
    <t>(vi)    Press Conference</t>
  </si>
  <si>
    <t>(vii)    Newspapers, Journals and Magazines</t>
  </si>
  <si>
    <t>(viii)   Logistics Suport for Revenue Generation effort</t>
  </si>
  <si>
    <t>(ix)     Running /Maintenane of 5 Zonal Offices</t>
  </si>
  <si>
    <t>(x)     Maintenance of 250KVA Electric Generator</t>
  </si>
  <si>
    <t>HEAD 424  -  OFFICE OF THE AUDITOR-GENERAL (STATE)</t>
  </si>
  <si>
    <t>Travel  and Transport  and Leave Bonus</t>
  </si>
  <si>
    <t>Miscellaneous</t>
  </si>
  <si>
    <t xml:space="preserve">(i)    Maintenance of six zonal offices &amp; payment of local </t>
  </si>
  <si>
    <t xml:space="preserve">        travel &amp; trnsport to staff</t>
  </si>
  <si>
    <t>(ii)    Printing and Postage of Audited Account</t>
  </si>
  <si>
    <t>(iii)    Provision of Ad-Hoc Duties:-</t>
  </si>
  <si>
    <t>(iv)   Installation and Yearly Subscription of DSTV</t>
  </si>
  <si>
    <t>(v)    NYSC Welfare</t>
  </si>
  <si>
    <t xml:space="preserve">             HEAD 424/1  -  OFFICE OF THE AUDITOR-GENERAL </t>
  </si>
  <si>
    <t>FOR LOCAL GOVERNMENT</t>
  </si>
  <si>
    <t>Grants, Contributions and Subventions</t>
  </si>
  <si>
    <t xml:space="preserve">(I)     Maintenance of 6 Zonal Offices &amp; Payment of Local  </t>
  </si>
  <si>
    <t xml:space="preserve">         Transport Claims</t>
  </si>
  <si>
    <t xml:space="preserve">(ii)  Printing of Local Govts &amp; LGEA Audited Accounts  &amp; Reports </t>
  </si>
  <si>
    <t>(iii)    Bank Charges</t>
  </si>
  <si>
    <t>(iv)    Professional Journals/Periodicals</t>
  </si>
  <si>
    <t>(v)     Responsibility Allowance</t>
  </si>
  <si>
    <t>HEAD 425 -  CIVIL SERVICE COMMISSION</t>
  </si>
  <si>
    <t>Consultancy Services(Conduct of promotion Exams,</t>
  </si>
  <si>
    <t>Interview for Civil Servants in Oyo State</t>
  </si>
  <si>
    <t>Grants, Contributions  and Subventions</t>
  </si>
  <si>
    <t>(i)     Printing of annual Report of the Commission</t>
  </si>
  <si>
    <t>(ii)   Printing of Appointment Forms and Commission Froms</t>
  </si>
  <si>
    <t>(iii)   Printing of Civil Service Rules &amp; Regulations</t>
  </si>
  <si>
    <t>(iv)    Annual Conference and Special Meetings</t>
  </si>
  <si>
    <t>(v)    Conduct of ASCON Exams, Extended and Commisssioners interview</t>
  </si>
  <si>
    <t>(vi)  Verification of Certificates   (Service Reforms)</t>
  </si>
  <si>
    <t>(vii)  Maintenance and fueling of Sound proff generator</t>
  </si>
  <si>
    <t>Maintenance of Office Equipment</t>
  </si>
  <si>
    <t>Maintenance of Motor Vehicles and Capital Assets</t>
  </si>
  <si>
    <t xml:space="preserve">(i.)    Judges Accommodation </t>
  </si>
  <si>
    <t>(ii)    Judges Special Assistant</t>
  </si>
  <si>
    <t>(ii(b)  Dressing allowance for General Staff</t>
  </si>
  <si>
    <t>(iii)    Robes and uniform, outfit.</t>
  </si>
  <si>
    <t>(iv)    Local Govt. Election Petition</t>
  </si>
  <si>
    <t>(v)    Judges Holiday Allowance</t>
  </si>
  <si>
    <t>(vi)    Legal Year Service</t>
  </si>
  <si>
    <t>(vii)  Judges (30) Medical Provision</t>
  </si>
  <si>
    <t xml:space="preserve">(viii)  Legal Research /Book Allowance fo Judges </t>
  </si>
  <si>
    <t xml:space="preserve">(ix)  Law books and journals for Magistrates </t>
  </si>
  <si>
    <t>HEAD 427 - JUDICIAL SERVICE COMMISSION</t>
  </si>
  <si>
    <t>(i)    Driver Overtime</t>
  </si>
  <si>
    <t>(ii)  Chairman, Secretary/Asst. Secretary's Imprest</t>
  </si>
  <si>
    <t>(iii)  Staffer overtime allowances</t>
  </si>
  <si>
    <t>(iv)   Fuel Allowances for Rep. To Court on Suit against JSC decision</t>
  </si>
  <si>
    <t>(v)   Toiletries</t>
  </si>
  <si>
    <t>(vi)   Fuel and other Overhead costs</t>
  </si>
  <si>
    <t>(vii)  Contribution towards Law Report</t>
  </si>
  <si>
    <t xml:space="preserve">HEAD 429 - MINISTRY OF LOCAL GOVERNMENT </t>
  </si>
  <si>
    <t>AND CHIEFTAINCY MATTERS</t>
  </si>
  <si>
    <t>Maintenance of  Office Equipment</t>
  </si>
  <si>
    <t>Maintenance of Motor vehicle and Capital Assets including eight</t>
  </si>
  <si>
    <t xml:space="preserve"> Zonal Vocation Offices</t>
  </si>
  <si>
    <t>Consultancy Services (Annual Conference of Oba &amp; Chiefs)</t>
  </si>
  <si>
    <t>(i)   Daily Newspapers</t>
  </si>
  <si>
    <t>(ii)   Weekly Magazine and Periodical</t>
  </si>
  <si>
    <t>(iii)  Toiletries</t>
  </si>
  <si>
    <t>(iv)   First Aid/Disinfectant</t>
  </si>
  <si>
    <t>(v)   Chieftaincy Administration</t>
  </si>
  <si>
    <t>(vi)   State Contribution to SACA</t>
  </si>
  <si>
    <t>(vii)   Panel of Enquiry on Chieftaincy matters</t>
  </si>
  <si>
    <t xml:space="preserve">HEAD 431 - MINISTRY OF ENVIRONMENT </t>
  </si>
  <si>
    <t>(a)     Ministry</t>
  </si>
  <si>
    <t>(b)        Developing Charge</t>
  </si>
  <si>
    <t>Training and Staff Development:-</t>
  </si>
  <si>
    <t>(a)   Policy</t>
  </si>
  <si>
    <t>(b)   Environmental sanitation and Sewerage (ESS)</t>
  </si>
  <si>
    <t>©    Finance and Administration (F &amp; A)</t>
  </si>
  <si>
    <t>(d)   Planning Research and Statistics (PR &amp; S)</t>
  </si>
  <si>
    <t>(e)     Water and Forest Resources</t>
  </si>
  <si>
    <t>(i)     World Environmental Day Celebration</t>
  </si>
  <si>
    <t>(ii)     Monthly Sanitation Exercise</t>
  </si>
  <si>
    <t>(iii)    Environmental Monitoring and Enforcement</t>
  </si>
  <si>
    <t>(iv)     HIV/AID Day</t>
  </si>
  <si>
    <t>(v)    National Environmental Sanitation Day</t>
  </si>
  <si>
    <t>(vi)   Routine Street Cleaning</t>
  </si>
  <si>
    <t>(vii)   Pollution Control Laboratory</t>
  </si>
  <si>
    <t>(viii)  Journals and periodical</t>
  </si>
  <si>
    <t>(ix)    Parks and Garden</t>
  </si>
  <si>
    <t>(x)    Monitoring of Government Projects</t>
  </si>
  <si>
    <t>(xii)   Public Englighment on Environment</t>
  </si>
  <si>
    <t>(xiii)  Publicity/elightment and health Education Programmes on EMS.</t>
  </si>
  <si>
    <t>(xiv)  Routine Sanitation maintenance of Express Raod (Ojoo Toll Gate)</t>
  </si>
  <si>
    <t>(xv)   Preparation of Annual Budget &amp; Other Speaches</t>
  </si>
  <si>
    <t>(xvi)  Conduct of Staff Promotion Exam and Interview</t>
  </si>
  <si>
    <t>(xvii)  Payment of Insurance fee on vehicle</t>
  </si>
  <si>
    <t>(xviii) Allowance for NYSC, Graduate I.T Scheme</t>
  </si>
  <si>
    <t>(xix)   Expenses on Legal Matters</t>
  </si>
  <si>
    <t>(xx)  Sustainable Ibadan Project</t>
  </si>
  <si>
    <t>(xxi)  World Habitat Day</t>
  </si>
  <si>
    <t>(xxii) Insurance fees on vehicles</t>
  </si>
  <si>
    <t>(xxiii) Other</t>
  </si>
  <si>
    <t>HEAD 431/1   -   OYO STATE SOLID WASTE MANAGEMENT AUTHORITY</t>
  </si>
  <si>
    <t>(ii)    Monthly routine Streets Refuse Management</t>
  </si>
  <si>
    <t>(v)    Audit Fee</t>
  </si>
  <si>
    <t>(vi)   Legal Fee</t>
  </si>
  <si>
    <t>(vii)  Public enlightment programmes - seminars, stickers posters, radio etc</t>
  </si>
  <si>
    <t>(viii)  Logistic for Mobile Court</t>
  </si>
  <si>
    <t>*NOTE:   Sub-head 12(iii) is a contribution from 33  Local Govenments</t>
  </si>
  <si>
    <t>HEAD 437   -   MINISTRY OF PHYSICAL PLANNING AND URBAN DEVELOPMENT</t>
  </si>
  <si>
    <t>(a)    Board</t>
  </si>
  <si>
    <t>(b)    Advertisement/Signage activities</t>
  </si>
  <si>
    <t>(c)    Abandoned Illegally Parked Vehicle</t>
  </si>
  <si>
    <t>Training and Staff development :</t>
  </si>
  <si>
    <t>(i)     Policy</t>
  </si>
  <si>
    <t>(ii)     Development  Planning</t>
  </si>
  <si>
    <t>(iii)    Development Control</t>
  </si>
  <si>
    <t>(iv)     Urban Renewal and Environmental Management</t>
  </si>
  <si>
    <t>(v)     Housing and Rural development</t>
  </si>
  <si>
    <t>(i)   World Habitat Day</t>
  </si>
  <si>
    <t>(ii)  Public Enlightenment on Town Planning</t>
  </si>
  <si>
    <t>(iii)  Running cost for Local Planning Authorities</t>
  </si>
  <si>
    <t xml:space="preserve">(iv)  Running cost for Sustainable Ibadan Project (SIP) </t>
  </si>
  <si>
    <t>(v)  Night/overtime Allowance for drivers &amp; security men</t>
  </si>
  <si>
    <t>(vi) Facilitation of meetings (Board &amp;Local Planning Authority</t>
  </si>
  <si>
    <t>(vii) Newspaper/Jounals &amp; magazines</t>
  </si>
  <si>
    <t>(viii) Monitoring of Local Planning Authorities</t>
  </si>
  <si>
    <t>(ix)  Allowance for Security Men</t>
  </si>
  <si>
    <t xml:space="preserve">HEAD 432  -   MINISTRY OF ESTABLISHMENT, </t>
  </si>
  <si>
    <t>TRAINING AND POVERTY ALLEVIATION</t>
  </si>
  <si>
    <t>Consultancy Services (Public Service Forum/Presentation of Books)</t>
  </si>
  <si>
    <t>(a)     Training for Ministry Staff</t>
  </si>
  <si>
    <t>(b)       Training General by (SASDC)</t>
  </si>
  <si>
    <t>(c)     Staff Training by the Ministry  (General Grading Test for GL01-12)</t>
  </si>
  <si>
    <t>(d)Management Consultancy Services( Pre-retirement seminal/repairing)</t>
  </si>
  <si>
    <t>(e)   Training of Political office holder</t>
  </si>
  <si>
    <t>(i)     General Expenses and Honorarium to IT Students</t>
  </si>
  <si>
    <t>(ii)    National Council on Establishments</t>
  </si>
  <si>
    <t>(iii)    Running cost of Pension Directorate</t>
  </si>
  <si>
    <t>(iv)    Running cost of six (6) Skill Acquisition Centres</t>
  </si>
  <si>
    <t xml:space="preserve">(v)    Monitoring of traininees at Various Skill Acquisition Centre </t>
  </si>
  <si>
    <t>(vi)    Assistance to the family of deceased officers</t>
  </si>
  <si>
    <t xml:space="preserve">(vii)   Vacation job for University and Polytechnic undergraduate </t>
  </si>
  <si>
    <t>(viii)  Financial Assistance to the poor and needy</t>
  </si>
  <si>
    <t>(ix)    Publications and Interviews</t>
  </si>
  <si>
    <t>(x)    Industrial Relations</t>
  </si>
  <si>
    <t>(xi)   Promotion Examination</t>
  </si>
  <si>
    <t>(xii) Burial Expenses to families of Deceased officers</t>
  </si>
  <si>
    <t>(XIII)  HIV/AIDS Programme</t>
  </si>
  <si>
    <t>HEAD 432/1  -  SIMEON ADEBO STAFF DEVELOPMENT CENTRE</t>
  </si>
  <si>
    <t xml:space="preserve">Consultncy Services </t>
  </si>
  <si>
    <t>(a)     Training of Staff SASDC</t>
  </si>
  <si>
    <t>(b)       Training by SASDC</t>
  </si>
  <si>
    <t xml:space="preserve">(i)     General Expenses </t>
  </si>
  <si>
    <t xml:space="preserve">(ii)    Monitoring of Traininees </t>
  </si>
  <si>
    <t xml:space="preserve">(iii)    Publications </t>
  </si>
  <si>
    <t>(iv)   Promotion Examination</t>
  </si>
  <si>
    <t>(v)  Provision for SASDC Board</t>
  </si>
  <si>
    <t>HEAD 433  -  OYO  STATE INDEPENDENT ELECTORAL COMMISSION</t>
  </si>
  <si>
    <t>Consultncy Services (Public Service Forum/Presentation of Books)</t>
  </si>
  <si>
    <t>Entertainment and Hosopitality</t>
  </si>
  <si>
    <t xml:space="preserve">(i)     Office  and general toiletories, torchlight,  Batteries </t>
  </si>
  <si>
    <t>(ii)     Printing of Headed Paper for Chairman's Office and others</t>
  </si>
  <si>
    <t>(iii)    Payment of overtime allowance to staff and  watchmen</t>
  </si>
  <si>
    <t>(iv)    Security Services</t>
  </si>
  <si>
    <t xml:space="preserve">HEAD 434  -   MINISTRY OF INDUSTRY, APPLIED </t>
  </si>
  <si>
    <t>SCIENCE &amp; TECHNOLOGY</t>
  </si>
  <si>
    <t>(i)  General Printing of Headed Paper, File Jackets etc</t>
  </si>
  <si>
    <t>(ii)  Payment of Non-accident  bonus to drivers</t>
  </si>
  <si>
    <t>(iii)  Payment of Overtime to drivers &amp; Watchmen</t>
  </si>
  <si>
    <t>(iv)  Payment of Allowance to Geologist etc</t>
  </si>
  <si>
    <t>(v)   Inauguration of state Council on Industry/Industrial exhibition</t>
  </si>
  <si>
    <t>(vi)  Committee on Mineral Resoruces and Environmental Management</t>
  </si>
  <si>
    <t>(vii)  Journals, Dailies and periodicals</t>
  </si>
  <si>
    <t>(viii)  Committee on Industrial Plots Allcoation</t>
  </si>
  <si>
    <t>(ix)   Meetings of State Information Technology Dev. Agency</t>
  </si>
  <si>
    <t>(x)   Meetings of State Council on Science &amp; Tech.</t>
  </si>
  <si>
    <t>HEAD 435  -  MINISTRY OF YOUTH &amp; SPORTS</t>
  </si>
  <si>
    <t>Consultancy</t>
  </si>
  <si>
    <t>First Aid Drug</t>
  </si>
  <si>
    <t>Quarterly Publication of Oyo State Sports News</t>
  </si>
  <si>
    <t>Open Athletic Championship for Able and Physically Challenged</t>
  </si>
  <si>
    <t>Sports Development Strategies /Youth Empowerment Scheme</t>
  </si>
  <si>
    <t xml:space="preserve">Governor’s Cup Competition among Secondary Schools in </t>
  </si>
  <si>
    <t xml:space="preserve"> Oyo State</t>
  </si>
  <si>
    <t>Production of National Youth Policy &amp; Implementation Strategies</t>
  </si>
  <si>
    <t xml:space="preserve"> Document</t>
  </si>
  <si>
    <t>Annual Public Service Games</t>
  </si>
  <si>
    <t>Maintenance of Executive Gymnasium, Mokola</t>
  </si>
  <si>
    <t>Pace Setters Sporting competition</t>
  </si>
  <si>
    <t>HIV/AIDS Control Project</t>
  </si>
  <si>
    <t>Professional Annual Conference for NIM,NIMN,IPAN,ICAN,</t>
  </si>
  <si>
    <t>ANAN,ICSA members.</t>
  </si>
  <si>
    <t>Maintenance of NYSC Permanent Orientation Camp, Iseyin.</t>
  </si>
  <si>
    <t>Conduct of staff Promotion Exam. And Interview</t>
  </si>
  <si>
    <t>Nemspaper, periodical, Refrence Book and overtime</t>
  </si>
  <si>
    <t>Monitoring of Projects</t>
  </si>
  <si>
    <t xml:space="preserve">Independence Day Celebration </t>
  </si>
  <si>
    <t>Youth Enterpreneurship Development Programe</t>
  </si>
  <si>
    <t>National Council Meeting in Youth &amp; Sports Development</t>
  </si>
  <si>
    <t>HEAD 435/1   -    OYO STATE AGENCY FOR YOUTH DEVELOPMENT</t>
  </si>
  <si>
    <t>Maintenance of furnitures and equipment</t>
  </si>
  <si>
    <t>(i)     Publication of Young Nigerian Magazine</t>
  </si>
  <si>
    <t>(ii)     National/International youth Exchange Programme</t>
  </si>
  <si>
    <t>(iii)     Expenses on fed. Of Girls and Boys Clubs</t>
  </si>
  <si>
    <t>(iv)     Nigerian youth Week/National Youth Awards</t>
  </si>
  <si>
    <t xml:space="preserve">           Scheme/Youth Merit Award</t>
  </si>
  <si>
    <t>(v)      First Aid</t>
  </si>
  <si>
    <t>(vi)     Youth organization Forum</t>
  </si>
  <si>
    <t>(vii)   Youth Traffic Control programme</t>
  </si>
  <si>
    <t>(viii)   Youth Parliamentary Programme</t>
  </si>
  <si>
    <t>(ix)   Youth Agricultural Training programme</t>
  </si>
  <si>
    <t>(x)    Voluntary Youth Organization Sports/Camping Week</t>
  </si>
  <si>
    <t>(xi)   Youth Rescure programme</t>
  </si>
  <si>
    <t>(xii)     Youth / Leadership Personal Programme</t>
  </si>
  <si>
    <t>(xiii)     Annual Oyo Youth Festival/Youth Merit Award</t>
  </si>
  <si>
    <t>(xiv)     NYSC Office</t>
  </si>
  <si>
    <t>(xv)    Contingency</t>
  </si>
  <si>
    <t>(xvi)    Enlightingment programme on Cultisim, Drug Abuse  etc.</t>
  </si>
  <si>
    <t>HEAD 435/3  - OYO STATE SPORTS COUNCIL</t>
  </si>
  <si>
    <t>(a)     Purchase of drugs and equipment to Clinic at Headquarters</t>
  </si>
  <si>
    <t xml:space="preserve">        and Zonal Offices</t>
  </si>
  <si>
    <t>(b)     Grant to Sports Club in Nigeria League</t>
  </si>
  <si>
    <t>(c)    International Competition</t>
  </si>
  <si>
    <t>(d)    Inter/Intra Zonal Competition</t>
  </si>
  <si>
    <t>(e)     National Sports Festival</t>
  </si>
  <si>
    <t>(f)    National Competitions</t>
  </si>
  <si>
    <t>(g)   Office Equipment</t>
  </si>
  <si>
    <t>(h)   Public Address Equipment</t>
  </si>
  <si>
    <t>(i)     Olympic Day Run</t>
  </si>
  <si>
    <t>(j)     School Sports &amp; Competitions</t>
  </si>
  <si>
    <t>(k)    State Sports Association Fund</t>
  </si>
  <si>
    <t>(l)    Oyo State Sports Fiesta</t>
  </si>
  <si>
    <t>HEAD 436     - MINISTRY OF WATER RESOURCES</t>
  </si>
  <si>
    <t>(i)     Payment of ovetime claims to drivers</t>
  </si>
  <si>
    <t>(ii)     Payment of Night &amp; Overtime allowance to N/Watchman</t>
  </si>
  <si>
    <t>(iii)     Newspapers, Journals &amp; Magazines</t>
  </si>
  <si>
    <t>(iv)   Purchase of goods etc. degtergent, toilet rolls etc</t>
  </si>
  <si>
    <t>(v)     Purchase of raincoats, torchlights, bateries, florescent bulb etc.</t>
  </si>
  <si>
    <t>(vi)    Sundry Expenses (others)</t>
  </si>
  <si>
    <t>(vii) Public englightenment and sensitization on Private Partnership</t>
  </si>
  <si>
    <t>HEAD 438     - MINISTRY OF SPECIAL DUTIES</t>
  </si>
  <si>
    <t xml:space="preserve">(i)  Anti Corruption activities </t>
  </si>
  <si>
    <t xml:space="preserve">A.     Workshops for:-  (i)  Executives i.e. H.E.S. Gov. &amp; SSG, </t>
  </si>
  <si>
    <t xml:space="preserve">           COS, CDOS, Hon. Commissioner</t>
  </si>
  <si>
    <t xml:space="preserve">(II)   Head of Service &amp; permanent Secretaries.  </t>
  </si>
  <si>
    <t>(iii)   Directors at the Civil/Public service of the State</t>
  </si>
  <si>
    <t>(iv)  local Gvot. Chairmen and Directors</t>
  </si>
  <si>
    <t>B.   Integration of Anti-Corruption &amp; Transparency monitoring Unit</t>
  </si>
  <si>
    <t>(ii)   Promotion of community base initiative ie. Com. Dev. Ass. Etc.</t>
  </si>
  <si>
    <t>428     MINISTRY OF CULTURE AND TOURISM</t>
  </si>
  <si>
    <t>(i)     Culture Research/Documentation of Talent Hunting</t>
  </si>
  <si>
    <t>(ii)     Government/Private Partnership in Cultural activities</t>
  </si>
  <si>
    <t>(iii)   Publication, interview/publicity</t>
  </si>
  <si>
    <t>(iv)   Purchase of laptop for Hon. Com PS, 4 Directors /Accountant</t>
  </si>
  <si>
    <t>(v)   Periodicals</t>
  </si>
  <si>
    <t>(i)     Prepation of 2010 Statistical Yearbook and other publications</t>
  </si>
  <si>
    <t>(ii)    Meeting with the L/Govt. BPRS Department &amp; PRS Dept. in</t>
  </si>
  <si>
    <t xml:space="preserve">         the MDAs</t>
  </si>
  <si>
    <t>(iv)   Enumerators Allowances</t>
  </si>
  <si>
    <t>(v)    Impact Assessment/Baseline Survey on UNICEF/MDGs/Train Project</t>
  </si>
  <si>
    <t>(vi)   Running of the CGS Project Support Unit (PSU)</t>
  </si>
  <si>
    <t>(vii)   Monitoring of MDGs/UNICEF/TRAIN Project</t>
  </si>
  <si>
    <t>(viii)  Inter-ministerial Committee meeting on UNICEF</t>
  </si>
  <si>
    <t xml:space="preserve">       Assisted Programmes/Manpower Committee /TRAIN Project</t>
  </si>
  <si>
    <t>(ix) Others / BYSC/WIWES Allowance</t>
  </si>
  <si>
    <t>CAPITAL EXPENDITURE ESTIMATES 2012</t>
  </si>
  <si>
    <t>HEAD 450 - AGRICULTURE  AND RURAL DEVELOPMENT</t>
  </si>
  <si>
    <t>Sub</t>
  </si>
  <si>
    <t>MINISTRY OF AGRICULTURE &amp; NAT. RESOURCES</t>
  </si>
  <si>
    <t>CROPS &amp; FARM SETTLEMENT</t>
  </si>
  <si>
    <t>Schools' Agricultural Programme</t>
  </si>
  <si>
    <t>Crop Type Multiplication Projects:</t>
  </si>
  <si>
    <t xml:space="preserve">Formal acquisition of crops farm site at Iseyin, Igboora and other land for </t>
  </si>
  <si>
    <t>Farm Settlement:</t>
  </si>
  <si>
    <t>2a</t>
  </si>
  <si>
    <t>Agricultural Youth Employment Scheme (AGYES)</t>
  </si>
  <si>
    <t>Expansion of 20 poultry houses,20 snailery houses,20 pineaple/citrus farms,</t>
  </si>
  <si>
    <t>20 Arable farms in selected Schools across the senatorial district of the State</t>
  </si>
  <si>
    <t>(i)  Renovation of Settlement Officer's Offices at Ilora and Ipapo</t>
  </si>
  <si>
    <t xml:space="preserve">       Farm Settlements</t>
  </si>
  <si>
    <t>(ii)   Construction of settlement officers accommodation/offices at Eruwa</t>
  </si>
  <si>
    <t>(iii)  Completion of settlement officers offices at  Ogbomoso  Farm Settlement</t>
  </si>
  <si>
    <t>(iv)  Purchase of Toyota Hilus Pick-up for Monitoring and Supervision</t>
  </si>
  <si>
    <t xml:space="preserve">(v)   Fueling and servicing of motorcyles attached to Settlement Officers </t>
  </si>
  <si>
    <t xml:space="preserve">(vi)   Opening of access roads at Ido farm settlements and </t>
  </si>
  <si>
    <t xml:space="preserve">       rehabilitation of existing roads in other Farms Settlements</t>
  </si>
  <si>
    <t>(vii)   Constrction of 87 sign posts at boundary of all the farms settlements</t>
  </si>
  <si>
    <t xml:space="preserve">          across the state at 26,600 each.</t>
  </si>
  <si>
    <t>(xii)    Compensation to land owner's at Akufo farm settlement</t>
  </si>
  <si>
    <t>(xiii)    Purchase of Compass and GPS</t>
  </si>
  <si>
    <t>(xiv)   Upgrading of 1 farm settlement and establishments of new one (Farm Estate)</t>
  </si>
  <si>
    <t>(a)    Construction of 64 units of 2-bedroom farm houses</t>
  </si>
  <si>
    <t>(b)     Construction of 60 culverts on streams across the road</t>
  </si>
  <si>
    <t>(c)     opening up of new roads and rehabilitation of existing ones</t>
  </si>
  <si>
    <t xml:space="preserve">          within  the two settlements </t>
  </si>
  <si>
    <t>Tree Crop Development</t>
  </si>
  <si>
    <t>(ii)    Production of Horticultural crops seedlings :,</t>
  </si>
  <si>
    <t xml:space="preserve">         110,000 budded Citrus at N75.00; 10,000 grafted  mangoes @ N85.00;</t>
  </si>
  <si>
    <t xml:space="preserve">         10,000 plantain Suckers at   N35.00; 50,000 Pawpaw seedlings at N10.00;</t>
  </si>
  <si>
    <t xml:space="preserve">        establishment &amp; maintenance of 5ha pineapple   at N188,000/ha for suckers production</t>
  </si>
  <si>
    <t xml:space="preserve">(iii)    Production of 1,000,000 hybrid cocoa; 25,000 </t>
  </si>
  <si>
    <t xml:space="preserve">        Brazilian cashew and 30,000 tenera oil palm seedlings </t>
  </si>
  <si>
    <t xml:space="preserve">(iv)     Establishment of  Modern Orachrds of 2ha each of Plantatons each  of </t>
  </si>
  <si>
    <t xml:space="preserve">        citrus,platain,mango,pawpaw,at N232,800/crop/ha and 2ha of pineple at</t>
  </si>
  <si>
    <t xml:space="preserve">         N1,250,000/ha and maintainance of DRD  established 5acres pineapple Farm</t>
  </si>
  <si>
    <t xml:space="preserve"> (v) Maintenance of the unleased plantation of 95ha of cashew,32ha 0f oil palm and 10ha</t>
  </si>
  <si>
    <t xml:space="preserve">      of cocoa at N32,500.00/ha of each crop and purchase of one pick up vehicle at N5.5m</t>
  </si>
  <si>
    <t xml:space="preserve">(vi)   Purchaase of cocoa inputs and chemicals and management of Oyo State </t>
  </si>
  <si>
    <t xml:space="preserve">         Cocoa Dev. Committee</t>
  </si>
  <si>
    <t>(vii)   Establishment and maintenance of Cocoa Farmers   Field School in Oyo State</t>
  </si>
  <si>
    <t>(viii)    National Cocoa Day Celeberation</t>
  </si>
  <si>
    <t>Sub - Total (TCDU)</t>
  </si>
  <si>
    <t>Proposed</t>
  </si>
  <si>
    <t>PLANNING, RESEARCH AND STATISTICS</t>
  </si>
  <si>
    <t>Agric Research Liaison, Policy and Farm Planning Services</t>
  </si>
  <si>
    <t>(i)     Liaison activities with Research Institutes, National  and International</t>
  </si>
  <si>
    <t xml:space="preserve">        Development organisations etc.</t>
  </si>
  <si>
    <t xml:space="preserve">(ii)    UNICEF Assisted NHFS Programme  (Counterpart Funding) </t>
  </si>
  <si>
    <t>(iii)    HIV/AIDs Project (Counter Fund)</t>
  </si>
  <si>
    <t>(iv)    Urban/Peri-Urban Agric Programme  (Counterpart Fund)</t>
  </si>
  <si>
    <t>(v)     Purchase of One Double Cabin toyota Hilux for  Monitoring</t>
  </si>
  <si>
    <t xml:space="preserve">Sub - Total </t>
  </si>
  <si>
    <t>Farmers Empowerment Programme</t>
  </si>
  <si>
    <t>(i)    Sensitization on proven Research funding:</t>
  </si>
  <si>
    <t xml:space="preserve">   (a)    Neem Plant                                         )</t>
  </si>
  <si>
    <t xml:space="preserve">  (b)     Mulberry Plantation                              )</t>
  </si>
  <si>
    <t xml:space="preserve">   ©       Moringa Oleifera                                  )</t>
  </si>
  <si>
    <t xml:space="preserve">  (d)     Jatropha Cucas                                    )</t>
  </si>
  <si>
    <t xml:space="preserve">  (e)    Other agric research findings                 )</t>
  </si>
  <si>
    <t xml:space="preserve">(ii) Trust Fund Model (TFM) Programme/Monitoring            </t>
  </si>
  <si>
    <t>(iii)    Neem-based Organic Fertilizer project</t>
  </si>
  <si>
    <t xml:space="preserve">(iv)    Oyo State Agric Information Management   Scheme (OYAIMS): </t>
  </si>
  <si>
    <t xml:space="preserve">        Data update and purchase  of Projectors, Screen, Laptop, Flash Drives and</t>
  </si>
  <si>
    <t xml:space="preserve">           other  accessories, Video Camera</t>
  </si>
  <si>
    <t>(v)   Agricultural Youth empowerment Programme</t>
  </si>
  <si>
    <t>(i)    Grant to Farmers' Groups/Nigerian Agric. Insurance  Corporation (NAIC)</t>
  </si>
  <si>
    <t xml:space="preserve">         Premium Subsidy</t>
  </si>
  <si>
    <t>(ii)     Agricultural Development Intervention  Counterpart funding of Agric. Programm.</t>
  </si>
  <si>
    <t xml:space="preserve">         and Commercial Agriculture Credit Scheme</t>
  </si>
  <si>
    <t>(iii)     Commodity Development and Marketing Companies</t>
  </si>
  <si>
    <t>(iv)   Construction of Agric. Control Posts at 3 Senetorial Distric</t>
  </si>
  <si>
    <t>(v)    Alternative source of power for Rural Development</t>
  </si>
  <si>
    <t>Inspection and Grading of Produce</t>
  </si>
  <si>
    <t>(i)     Construction of Produce Zonal Offices   at Ogbomoso</t>
  </si>
  <si>
    <t>(ii)     Renovation of produce Zonal office at Onireke   and Oyo</t>
  </si>
  <si>
    <t xml:space="preserve">(iii)  Development of market structure for fruits, vegetable and tubber crops        </t>
  </si>
  <si>
    <t>(iv)   Completion of Produce Zonal Office at Ogbomoso</t>
  </si>
  <si>
    <t>(v)   Purchase of 10 Nos Motorcyle @ N85,000 eachand 1 No Double Cabin Pick-Up</t>
  </si>
  <si>
    <t xml:space="preserve">Grains purchase, storage preservation and Marketing      </t>
  </si>
  <si>
    <t>(i)    Buffer Stock Scheme</t>
  </si>
  <si>
    <t>(ii)   Construction of 12  Nos Cribs</t>
  </si>
  <si>
    <t>(iii)  Electrification of  Offa-Metta wharehouse complex</t>
  </si>
  <si>
    <t>Pest Control Enlightenment Services</t>
  </si>
  <si>
    <t>(i)     Construction of Standard chemical store at Onireke</t>
  </si>
  <si>
    <t xml:space="preserve">(ii) Procurement of equipment/chemicals and Nigerian African Stockpile </t>
  </si>
  <si>
    <t xml:space="preserve">        Programme (cholinsterase test)</t>
  </si>
  <si>
    <t>(iii)   Fumigation of offices in the Secretarat Complex</t>
  </si>
  <si>
    <t>Sub - Total: Produce Services</t>
  </si>
  <si>
    <t>Tractor Services:</t>
  </si>
  <si>
    <t>(i)     Purchase of 65 Tractors with matching  implements and spare parts</t>
  </si>
  <si>
    <t>Tractor Monitoring:</t>
  </si>
  <si>
    <t>(i)    Purchase of 20 Motorcycles and accessories at N85,000 each</t>
  </si>
  <si>
    <t>(ii)    Construction/Renovation of 8 Zonal Offices at Ogbomoso, Ayete,</t>
  </si>
  <si>
    <t xml:space="preserve">         Igboho Saki, Oyo and Iseyin </t>
  </si>
  <si>
    <t>(iii)    Purchase of 1 New Project Vehicle 4WD Toota Hilux</t>
  </si>
  <si>
    <t>(iv)Tractor' Tool Box at N50,000 for 9-Zone , Field Kits (Rain Coats, Cutlasses etc)</t>
  </si>
  <si>
    <t>(v) Provision of three (3-Nos) Surveyor's Total station</t>
  </si>
  <si>
    <t xml:space="preserve">(vi) Renovation of 4 out of 8 Zonal office at Ibadan,Saki,Ogbomoso and Iseyin </t>
  </si>
  <si>
    <t>(vii) Purchase of 4 Mobile WorkShops</t>
  </si>
  <si>
    <t>Farm Mechanization Training Centre</t>
  </si>
  <si>
    <t>(a )   Renovation of Hostels ABC</t>
  </si>
  <si>
    <t>(b)    Provision of mult-media Projector,computer and Accessories and Internet facilities</t>
  </si>
  <si>
    <t>(c)    Purchase of furniture for Hostels classrooms and admin. Offices</t>
  </si>
  <si>
    <t xml:space="preserve"> (d)  Purchase of school bus (30 seater)</t>
  </si>
  <si>
    <t>(e) purchase and Installation of 100 KVA) Generating set</t>
  </si>
  <si>
    <t>(f)   Resuscitation of mechanical workshop</t>
  </si>
  <si>
    <t>(g)  Connection of FMTC to National Grid</t>
  </si>
  <si>
    <t xml:space="preserve">(h)Reconstruction of burnt down Classroom B and Rehabilitation of Classroom C and </t>
  </si>
  <si>
    <t xml:space="preserve">       Provision of furniture</t>
  </si>
  <si>
    <t>(i)Construction and Rehabilitation and equipping of staff Quarters I and II</t>
  </si>
  <si>
    <t>(j)Renovation and equipping of Two Kitchen</t>
  </si>
  <si>
    <t>(k) Services of one Consultant for the Centre</t>
  </si>
  <si>
    <t>Heavy Duty Equipment Services:</t>
  </si>
  <si>
    <t>(i)     Purchase of one motor grader</t>
  </si>
  <si>
    <t>(ii)     Purchase one low Loader</t>
  </si>
  <si>
    <t>(iii)   Purchase /Maintenance of Heavy Equipment (Graders, Bulldozers etc.</t>
  </si>
  <si>
    <t>(iv)   Purchase of one Slasher with P.T.O Shafts</t>
  </si>
  <si>
    <t>(v)   Purchase of one Mower</t>
  </si>
  <si>
    <t>(vii) Irrigation Facilities for 10ha Farmland</t>
  </si>
  <si>
    <t>Miscellaneous:</t>
  </si>
  <si>
    <t xml:space="preserve">(i)    Construction/ Erection of sign posts to Government Lands in the Ministry </t>
  </si>
  <si>
    <t xml:space="preserve"> (ii)   Perimeter fencing of Fashola Farm complex</t>
  </si>
  <si>
    <t>(iii)   Irigation Facilities</t>
  </si>
  <si>
    <t>(iv)   Construction of SILOS  (3)(Flagship Project)</t>
  </si>
  <si>
    <t>Modern Fish Hatchery, 0gbomoso</t>
  </si>
  <si>
    <t>(I)  Maintenance of existing infrasturcture</t>
  </si>
  <si>
    <t xml:space="preserve">(ii)  Purchase of brood stock Feeds and Chemical </t>
  </si>
  <si>
    <t>TECHNICAL ASSISTANCE ON RURAL WATER AND SANITATION</t>
  </si>
  <si>
    <t>(I) Department of Rural Development to provide Technical Services to</t>
  </si>
  <si>
    <t xml:space="preserve">    Local Governemnt for provision of Deep-wells, Bore hole , springs,</t>
  </si>
  <si>
    <t xml:space="preserve">    Underground water etc.</t>
  </si>
  <si>
    <t>(ii)  Purchase of Project vehicles</t>
  </si>
  <si>
    <t>(ii)  Construction of 3 motorised boreholes at 0ne per senatorial District</t>
  </si>
  <si>
    <t xml:space="preserve">(iii) Rehabilitation of existing deep wells with pumps at one per LG at N60,000 each </t>
  </si>
  <si>
    <t>(iv)   Purchase of 10 handpumps at N75000.00 each</t>
  </si>
  <si>
    <t>(v)   Rural Finance Institution (IFADRUFIN) counterpart Fund</t>
  </si>
  <si>
    <t>Sub - Total</t>
  </si>
  <si>
    <t>Rural Industrilization</t>
  </si>
  <si>
    <t>(a)    Commercialization of Honey</t>
  </si>
  <si>
    <t xml:space="preserve">(i)  Establishment of 3 pilot Agric Produce Market </t>
  </si>
  <si>
    <t>(ii)   Installation of 30 metal bin (10 in ech of the pilot markets)</t>
  </si>
  <si>
    <t>(iii)   Purchase of Trucks</t>
  </si>
  <si>
    <t xml:space="preserve">(iv)  Establishment of Honey Factory and Quality Control Laboratory  </t>
  </si>
  <si>
    <t>(v)  Modern Locust Ben Procdessing Factory shea butter</t>
  </si>
  <si>
    <t>(vi)    Counterprt on International First Aid Society (IFAS)</t>
  </si>
  <si>
    <t xml:space="preserve">       Poverty alleviation Programme on Modern Bees Keeping for </t>
  </si>
  <si>
    <t xml:space="preserve">       Nigerian Farmers, 0yo State Chapter</t>
  </si>
  <si>
    <t>(vii)    Establishment of Honey Markets in Ibadn, Ogbomoso,  Ibarapa, Saki,</t>
  </si>
  <si>
    <t xml:space="preserve">       Ago Are etc Purchase of purification  equipment, Instruments and  </t>
  </si>
  <si>
    <t xml:space="preserve">       Materials,Acquisition of NAFDAC No. </t>
  </si>
  <si>
    <t>(viii)  Establishment of Shea butter Production Center.</t>
  </si>
  <si>
    <r>
      <t xml:space="preserve"> </t>
    </r>
    <r>
      <rPr>
        <b/>
        <sz val="12"/>
        <rFont val="Arial Narrow"/>
        <family val="2"/>
      </rPr>
      <t>Rural Industrial Development Centers</t>
    </r>
  </si>
  <si>
    <t xml:space="preserve">(i) Training Programme and financial empowerment  of Local Agro Industries      </t>
  </si>
  <si>
    <t xml:space="preserve">      at 2 per Senatorial Districts,</t>
  </si>
  <si>
    <t>(ii) Rural finance Institution Building(IFADRUFIN) Programme (Counterpart Funding)</t>
  </si>
  <si>
    <t>Rural Development Day</t>
  </si>
  <si>
    <t xml:space="preserve">To promote the Spirit of Healthy Competition,  discourage apathy, indolence,  </t>
  </si>
  <si>
    <t xml:space="preserve">and reward excellence among our L /Gs, Community Based 0rganisations  </t>
  </si>
  <si>
    <t>(CBOs) NGO etc in the State</t>
  </si>
  <si>
    <t xml:space="preserve">  (b)  World Bank Assisted Projects : Rural Access and Mobility Project (RAMP)</t>
  </si>
  <si>
    <t>Rural community Development Center Aawe: Comercialization Programme</t>
  </si>
  <si>
    <t xml:space="preserve">(i)    Training Grant:  Training of the youths and school  leavers to become </t>
  </si>
  <si>
    <t xml:space="preserve">        employers in agri-business to reduce poverty and unemployment 10 youths/LG</t>
  </si>
  <si>
    <t>(ii)    Grasscutter Domestication Programme:</t>
  </si>
  <si>
    <t xml:space="preserve">         Stocking with 5 colonies, feedings, chemicals, feeds, garden establishment </t>
  </si>
  <si>
    <t xml:space="preserve">         and maintenance of stables, wages of workers etc</t>
  </si>
  <si>
    <t>(iv)     Snailery and Sheep Expansion:</t>
  </si>
  <si>
    <t xml:space="preserve">           Stocking, feeding, tools chemicals,roofing,vaccination etc</t>
  </si>
  <si>
    <t>Rural Infrastructure and Industrialization</t>
  </si>
  <si>
    <t>(ii)    Agric Produce Processing Unit:</t>
  </si>
  <si>
    <t xml:space="preserve">(a)     Cassava processing:  purchase of chipping machine  dryer, working tools, </t>
  </si>
  <si>
    <t xml:space="preserve">         packaging materials, maintenance of equipment. </t>
  </si>
  <si>
    <t>(b)     PALM OIL Processing:  Purchase of storage tank (3,000 litres capacity),</t>
  </si>
  <si>
    <t xml:space="preserve">         replacement of thresher, tools and kegs, fuel for  processing wages/stipends for labourers etc.</t>
  </si>
  <si>
    <t>(c)    Extraction of Palm Kernel oil: Purchase of palm kernel cracker, storage tank</t>
  </si>
  <si>
    <t xml:space="preserve">        weighing scale tools fuelfor processing, wages/stipends for labour etc.</t>
  </si>
  <si>
    <t>(d)  Home Garden Establishment : (2 acres)  Production of fruits</t>
  </si>
  <si>
    <t>Rural Infrastructure and Industrilization (contd.)</t>
  </si>
  <si>
    <t>(iii) SERVICING OF DEMONSTRATION PLOTS:</t>
  </si>
  <si>
    <t xml:space="preserve">   (a)  Oil Palm Plantation Establishment of aditional 23 hectares of oil Plantation/</t>
  </si>
  <si>
    <t>Arable Production: Land preparation, cultivars, andchemicals, fertilizer operations.</t>
  </si>
  <si>
    <t>(b)    Table Fish Production:  Two earthenwares ponds excavation, repair of concrete,</t>
  </si>
  <si>
    <t xml:space="preserve">          ponds purchase of boats, stocking and feeding</t>
  </si>
  <si>
    <t>©     Oil Palm Plantation:  Maintenance  of 35 ha.  Plantation, fire traces,</t>
  </si>
  <si>
    <t xml:space="preserve">         fertilizer and chemicals purchase</t>
  </si>
  <si>
    <t>SUB - TOTAL</t>
  </si>
  <si>
    <t>CENTER IMPROVEMENT</t>
  </si>
  <si>
    <t>(a)   Purchase of Project vehicle</t>
  </si>
  <si>
    <t>(b)  Maintenance of J5 vehicle</t>
  </si>
  <si>
    <t>(c)    Maintenance of Tractor, Slashers and other implement</t>
  </si>
  <si>
    <t>(d)    Drilling of bole hole and water reticulation</t>
  </si>
  <si>
    <t>OYO STATE AGRICULTURAL INPUT SUPPLY UNIT</t>
  </si>
  <si>
    <t xml:space="preserve">(I)   Procurment of 7000mt of assorted NPK fertilizer at N92,000  per metric ton.  </t>
  </si>
  <si>
    <t>(ia)  Procurement of 500 mt orgnic fertilizer</t>
  </si>
  <si>
    <t>(iii) Procurement of organic agro-chemical</t>
  </si>
  <si>
    <t>(ii)   Fetilizer handling charge and other related expenses</t>
  </si>
  <si>
    <t>(iii)  Construction of 2000 MT capacity fetilizer warehouses</t>
  </si>
  <si>
    <t>(iv)   Re-roofing and maintenance of existing fertilizer stores at Oyo, Saki, Igbeti,</t>
  </si>
  <si>
    <t xml:space="preserve">        Kisi, Igboora, Ilero and Tede</t>
  </si>
  <si>
    <t>OYSADEP</t>
  </si>
  <si>
    <t>A</t>
  </si>
  <si>
    <t xml:space="preserve">Rural water Supply / Irrigation </t>
  </si>
  <si>
    <t xml:space="preserve">Alabata/ Ijaye  dam </t>
  </si>
  <si>
    <t xml:space="preserve">Irawo dam </t>
  </si>
  <si>
    <t xml:space="preserve">Sanusi dam  </t>
  </si>
  <si>
    <t>a.</t>
  </si>
  <si>
    <t>Ilua Dam</t>
  </si>
  <si>
    <t>Kisi Dam</t>
  </si>
  <si>
    <t>Maintenance of existing dams  (Okeho Dam, Kajola L.G.A.)</t>
  </si>
  <si>
    <t>B</t>
  </si>
  <si>
    <t xml:space="preserve">Maintenance / Rehabilitation of   Rural water Supply / Irrigation </t>
  </si>
  <si>
    <t>Rehabilittion of Ilua dam</t>
  </si>
  <si>
    <t xml:space="preserve">Igangan  dam </t>
  </si>
  <si>
    <t xml:space="preserve">Ajaawa dam </t>
  </si>
  <si>
    <t xml:space="preserve">Akanran dam </t>
  </si>
  <si>
    <t>Jabata Dam</t>
  </si>
  <si>
    <t>Saki Dam</t>
  </si>
  <si>
    <t>Itasa Dam</t>
  </si>
  <si>
    <t>Otu Dam</t>
  </si>
  <si>
    <t>C</t>
  </si>
  <si>
    <r>
      <t xml:space="preserve">Pilot Irrigation </t>
    </r>
    <r>
      <rPr>
        <sz val="12"/>
        <rFont val="Arial Narrow"/>
        <family val="2"/>
      </rPr>
      <t>- Kisi, Ilua, Okeho, Alabata and 2 oters</t>
    </r>
  </si>
  <si>
    <t>D</t>
  </si>
  <si>
    <t xml:space="preserve">Equipment Refurbishment and Procurement </t>
  </si>
  <si>
    <t xml:space="preserve">     Refurbishment  of existing equipment </t>
  </si>
  <si>
    <t>Grader Excavator ( Fairly used)</t>
  </si>
  <si>
    <t xml:space="preserve">Bulldozer D6 ( Fairly Used) </t>
  </si>
  <si>
    <t xml:space="preserve">Mowers </t>
  </si>
  <si>
    <t>Computer sets (including 2 laptops)</t>
  </si>
  <si>
    <t>Repair of Survey Equipment</t>
  </si>
  <si>
    <t>E</t>
  </si>
  <si>
    <t>Feeder Roads maintenance</t>
  </si>
  <si>
    <t xml:space="preserve">Construction of Awulogun Bridge and 3 No Culverts </t>
  </si>
  <si>
    <t xml:space="preserve">Other Feeder Roads </t>
  </si>
  <si>
    <t>Feeder road construction</t>
  </si>
  <si>
    <t>F</t>
  </si>
  <si>
    <t>Buildings</t>
  </si>
  <si>
    <t>Renovation of Buildings</t>
  </si>
  <si>
    <t>(ib)</t>
  </si>
  <si>
    <t xml:space="preserve"> Ibadan Liaison Office Complex</t>
  </si>
  <si>
    <t>Maintenance of existing buildings - Office Complex at Saki</t>
  </si>
  <si>
    <t>and Zonal offices, *Sports Complex, *Guest House, *Farm Service Centre</t>
  </si>
  <si>
    <t>G</t>
  </si>
  <si>
    <t>NATSP</t>
  </si>
  <si>
    <t>H</t>
  </si>
  <si>
    <t xml:space="preserve">Seed Multiplication </t>
  </si>
  <si>
    <t>I</t>
  </si>
  <si>
    <t>RTEP Counterpart fund</t>
  </si>
  <si>
    <t>J</t>
  </si>
  <si>
    <t xml:space="preserve">SPFS (State) </t>
  </si>
  <si>
    <t>K</t>
  </si>
  <si>
    <t xml:space="preserve">NPFS </t>
  </si>
  <si>
    <t>L</t>
  </si>
  <si>
    <t>Farm Radio Network Project( FAO) (Village Listing Survey)</t>
  </si>
  <si>
    <t>M</t>
  </si>
  <si>
    <t xml:space="preserve">Procurement of Motor cycles and Vehicles </t>
  </si>
  <si>
    <t>National   Fadama II and  III</t>
  </si>
  <si>
    <t>P</t>
  </si>
  <si>
    <t>Procurement of survey Equipment</t>
  </si>
  <si>
    <t>Q</t>
  </si>
  <si>
    <t>Fruits and Leafy vegetable production under irrigation</t>
  </si>
  <si>
    <t>TOTAL</t>
  </si>
  <si>
    <t xml:space="preserve">AGRICULTURAL CREDIT </t>
  </si>
  <si>
    <t>CORPORATION    (ACCOS)</t>
  </si>
  <si>
    <t>(a)    Foodcrops   Loan</t>
  </si>
  <si>
    <t>(b)    Revenue Yielding Project</t>
  </si>
  <si>
    <t>©      Gari Processing</t>
  </si>
  <si>
    <t>(d)     Yam Flour Procvessing</t>
  </si>
  <si>
    <t>(e)    Palm Oil</t>
  </si>
  <si>
    <t>(f)      Ileya Ram Project</t>
  </si>
  <si>
    <t>Total</t>
  </si>
  <si>
    <t>Total (450)</t>
  </si>
  <si>
    <t xml:space="preserve">HEAD 451 - LIVESTOCK  </t>
  </si>
  <si>
    <t>LIVESTOCK</t>
  </si>
  <si>
    <t xml:space="preserve">(a) Poultry  Production (Purchase of replacement stock and </t>
  </si>
  <si>
    <t xml:space="preserve">      construction of Deep litres houses),PIC Fashola, Oyo, production of</t>
  </si>
  <si>
    <t xml:space="preserve">      Day-Old-chicks and Hatchery maintenance</t>
  </si>
  <si>
    <t>(b) Procurement of 60,000 capacity incubator.</t>
  </si>
  <si>
    <t>(c) Construction of 2 (nos) new deep litter houses.</t>
  </si>
  <si>
    <t>(d) Procurement of new 2 (nos) 65kva generator and maintenance</t>
  </si>
  <si>
    <t xml:space="preserve">(f) Procurement of Toyota Hilux pickup van </t>
  </si>
  <si>
    <t>Beef Cattle Breeding and Fattenning</t>
  </si>
  <si>
    <t>(i)  Procurement of feeds and feed ingredients</t>
  </si>
  <si>
    <t>(ii)  Procurement of drugs and chemicals</t>
  </si>
  <si>
    <t>(iii)  Rehabilittion and provision of equip. at Bodija met shop</t>
  </si>
  <si>
    <t xml:space="preserve">      (a) procurement of diesel engine generator (20 KVA)  / purchase of deep freezer </t>
  </si>
  <si>
    <t xml:space="preserve">      (b) Repair of Fence</t>
  </si>
  <si>
    <t>(iv)  Construction of cattle paddocks @ Fasola &amp; Saki</t>
  </si>
  <si>
    <t>Vet. Hospital, Clinics, Laboratory &amp; Extension Services</t>
  </si>
  <si>
    <t>Purchase of Chemical and disinfectants for Meat Inspection /Public enlightenment on meat</t>
  </si>
  <si>
    <t>Grazing Reserves &amp; Stock routes</t>
  </si>
  <si>
    <t>Veterinary Epidemiology:</t>
  </si>
  <si>
    <t>(i)   Vaccines Equipments &amp; Surveillance</t>
  </si>
  <si>
    <t>(ii)    Avian Influenza</t>
  </si>
  <si>
    <t>Hides and Skin Development</t>
  </si>
  <si>
    <t xml:space="preserve">HEAD 452 - FORESTRY   </t>
  </si>
  <si>
    <t>FOREST REGENERATION AND</t>
  </si>
  <si>
    <t>EXTENSION SERVICES</t>
  </si>
  <si>
    <t>(i)     Development  of (20 ha) Eleiyele Teak Plantation</t>
  </si>
  <si>
    <t>(ii)     Enrichment Planting in forest reserves at:</t>
  </si>
  <si>
    <t xml:space="preserve">          Gambari, Osho, Okoo-Iro and Opara (36ha) </t>
  </si>
  <si>
    <t xml:space="preserve">(iii)    Production of 100,000 seedlings of Teak and </t>
  </si>
  <si>
    <t xml:space="preserve">          Gmelina at N15/seedling and 13,500 seedling of</t>
  </si>
  <si>
    <t xml:space="preserve">           Indigenous tree SPP @ N20/ seedling</t>
  </si>
  <si>
    <t>(iv)     Rehabitation of forest Offices at Jericho and Oyo</t>
  </si>
  <si>
    <t>(v)      Maintenance of Agodi Gardens</t>
  </si>
  <si>
    <t>(vi)      State Tree Planting programme</t>
  </si>
  <si>
    <t>(vii)    Maintenance of medicinal plants plantation</t>
  </si>
  <si>
    <t>(viii)    Forest Utilization; Provision of briquette</t>
  </si>
  <si>
    <t>(ix)       Log Control</t>
  </si>
  <si>
    <t>(x)      Community participation in Forestry Management</t>
  </si>
  <si>
    <t xml:space="preserve">(xi)     Purchase of 35 Motor cycles&amp; accessories for Forest guards </t>
  </si>
  <si>
    <t>SUB -   TOTAL</t>
  </si>
  <si>
    <t xml:space="preserve">HEAD 453 - FISHERY   </t>
  </si>
  <si>
    <t>Fish  Seed  Multiplication Project</t>
  </si>
  <si>
    <t>i</t>
  </si>
  <si>
    <t>Fish Seed/Table Fish Production Project:</t>
  </si>
  <si>
    <t>School Fisheries Programme, rehabilitation of Government</t>
  </si>
  <si>
    <t>demonstration farms, Procurement of equipment, Chemicals and fishing</t>
  </si>
  <si>
    <t>inputs, Printing of equipment, Chemicals and fishing inputs, Printing</t>
  </si>
  <si>
    <t>Registration forms and Broodstock Bank</t>
  </si>
  <si>
    <t>ii</t>
  </si>
  <si>
    <t>Man-Made Lakes and Fisheries :  De-weeding, de-silting</t>
  </si>
  <si>
    <t>and stocking of lakes</t>
  </si>
  <si>
    <t>iii</t>
  </si>
  <si>
    <t>Extension Services:</t>
  </si>
  <si>
    <t>(i)     Procurement of 10 motor cycles and a Project Vehicle</t>
  </si>
  <si>
    <t>Purchase project vehicles</t>
  </si>
  <si>
    <t>Promotion of Fish Processing and Marketing scheme</t>
  </si>
  <si>
    <t>iv</t>
  </si>
  <si>
    <t xml:space="preserve">Construction of 2 modern fish smoking kilns ) </t>
  </si>
  <si>
    <t>v</t>
  </si>
  <si>
    <t>Re-furnishing of Fisheries conference Room</t>
  </si>
  <si>
    <t>vi</t>
  </si>
  <si>
    <t>Renovation and procurement of Laboratory equipment and Chemical and fishing input</t>
  </si>
  <si>
    <t>vii</t>
  </si>
  <si>
    <t xml:space="preserve">Broodstock Bank </t>
  </si>
  <si>
    <t>viii</t>
  </si>
  <si>
    <t>Rehabilitation of 2(Nos) Government Demonstration Farm at saki,oyo, ibadan and ogbomoso</t>
  </si>
  <si>
    <t>SUB -  TOTAL</t>
  </si>
  <si>
    <t>GRAND TOTAL (HEAD 450-453)</t>
  </si>
  <si>
    <t>HEAD 455 - URBAN / RURAL ELECTRIFICATION</t>
  </si>
  <si>
    <t>RURAL ELECTRIFICATION BOARD:</t>
  </si>
  <si>
    <t xml:space="preserve">                                 NEW ELECTRIFICATION PROJECTS</t>
  </si>
  <si>
    <t>AFIJIO LOCAL GOVERNMENT</t>
  </si>
  <si>
    <t>Oriloungbogbo Community Fiditi R/E Project</t>
  </si>
  <si>
    <t>Imini Community Rural Elect. Project</t>
  </si>
  <si>
    <t>Awe Community R/E Project</t>
  </si>
  <si>
    <t>Alatise Ogunwumi Area Ilora</t>
  </si>
  <si>
    <t>Farm Settlement  Area</t>
  </si>
  <si>
    <t>AKINYELE LOCAL GOVERNMENT</t>
  </si>
  <si>
    <t>Aroro Makinde Rural Electrification Project</t>
  </si>
  <si>
    <t>Oke - Ola Quarters Rural Electrification</t>
  </si>
  <si>
    <t>Forum of Landlords of Arulogun Road</t>
  </si>
  <si>
    <t>Amosun Aladie Oloya Rural Electrification</t>
  </si>
  <si>
    <t>Mele, Coker Mogaji, Aba Oso Rural Elect. Projects</t>
  </si>
  <si>
    <t>f</t>
  </si>
  <si>
    <t>Isafun Community</t>
  </si>
  <si>
    <t>g</t>
  </si>
  <si>
    <t>Aba Igbira, Ojedeji Saanu, Idi Ayan Jarija</t>
  </si>
  <si>
    <t>Labinkulu Temidire, Irepodun, Alaja</t>
  </si>
  <si>
    <t>j</t>
  </si>
  <si>
    <t>Seriki,Ofada,Orokunja/Aseperi</t>
  </si>
  <si>
    <t>k</t>
  </si>
  <si>
    <t>Onigbinde Village</t>
  </si>
  <si>
    <t>l</t>
  </si>
  <si>
    <t>Agbongun Village</t>
  </si>
  <si>
    <t>ATIBA LOCAL GOVERNMENT</t>
  </si>
  <si>
    <t>Isale Oyo Sabo Extension</t>
  </si>
  <si>
    <t>Federal Govt. Girls College, Oyo</t>
  </si>
  <si>
    <t>Ilupeju Comm. Rural electrification</t>
  </si>
  <si>
    <t>Oloro/Ayetoro Scheme R/E</t>
  </si>
  <si>
    <t>Oke mogi Community Rural Electrification</t>
  </si>
  <si>
    <t>ATISBO LOCAL GOVERNMENT</t>
  </si>
  <si>
    <t>Isale Agbede Irawo Rural Electrification Project</t>
  </si>
  <si>
    <t>Extension of Elect. to OYSADEP Qrts Tede</t>
  </si>
  <si>
    <t>General Hospital/Oke ogun Baptist cof. Ago Are</t>
  </si>
  <si>
    <t>Tede General Hospital</t>
  </si>
  <si>
    <t>EGBEDA LOCAL GOVERNMENT</t>
  </si>
  <si>
    <t>Balogun Oderinlo</t>
  </si>
  <si>
    <t>Isero Titun Idi Mangoro</t>
  </si>
  <si>
    <t>Olukunle Village</t>
  </si>
  <si>
    <t>Completion of Omilewonde</t>
  </si>
  <si>
    <t>Ajoda Phase i -i v</t>
  </si>
  <si>
    <t>h</t>
  </si>
  <si>
    <t>Agbati Community Rural Electrification</t>
  </si>
  <si>
    <t>Alaaka II Community</t>
  </si>
  <si>
    <t>Imorole/kare community</t>
  </si>
  <si>
    <t>Living Treasure Ifesowapo Community</t>
  </si>
  <si>
    <t>Completion of Onilu  Amuro Rural Elect. Project</t>
  </si>
  <si>
    <t>m</t>
  </si>
  <si>
    <t>Mato/Temidire Old Ajia Road</t>
  </si>
  <si>
    <t>n</t>
  </si>
  <si>
    <t>Elesingodogbo/Adewumi/Ojuolape</t>
  </si>
  <si>
    <t>o</t>
  </si>
  <si>
    <t>Seke Village, ODK</t>
  </si>
  <si>
    <t>p</t>
  </si>
  <si>
    <t>Asiwaju Community</t>
  </si>
  <si>
    <t>q</t>
  </si>
  <si>
    <t>Temidire Old Ajia Community</t>
  </si>
  <si>
    <t>r</t>
  </si>
  <si>
    <t>Impr. Of electricity at Aba Odan Adegbayi</t>
  </si>
  <si>
    <t>s</t>
  </si>
  <si>
    <t>Ifesowapo Eseoke Olosan</t>
  </si>
  <si>
    <t>t</t>
  </si>
  <si>
    <t>Olodo Alapata Estate</t>
  </si>
  <si>
    <t>u</t>
  </si>
  <si>
    <t>Aroko/Agoro Community</t>
  </si>
  <si>
    <t>Impr. Of electricity at Araromi Elelu 2 comm. Alakia Isebo</t>
  </si>
  <si>
    <t>w</t>
  </si>
  <si>
    <t>Farinto Village Kute behind Olodo Community</t>
  </si>
  <si>
    <t>x</t>
  </si>
  <si>
    <t>Gbaga Zone Community</t>
  </si>
  <si>
    <t>y</t>
  </si>
  <si>
    <t>Improvement of Electrical City of Peace Comm. New Ife Road</t>
  </si>
  <si>
    <t>IBADAN NORTH LOCAL GOVERNMENT</t>
  </si>
  <si>
    <t>Improvement of Electricity at Oke Aremo</t>
  </si>
  <si>
    <t>Improvement of Elect at National Blood Transfusion Services,</t>
  </si>
  <si>
    <t>South-West Zone Centre Total Garden, Ibadan</t>
  </si>
  <si>
    <t>Oke Apon Improvement</t>
  </si>
  <si>
    <t>Oluwo Nla Improvement</t>
  </si>
  <si>
    <t>Nalende market Improvement</t>
  </si>
  <si>
    <t>Dominion City</t>
  </si>
  <si>
    <t>Improvement of electricity at Bodija Isopako Market</t>
  </si>
  <si>
    <t>Improvement of electricity at Awolowo Avenue</t>
  </si>
  <si>
    <t>Ijokodo Community R/E</t>
  </si>
  <si>
    <t>Ojurin Inukoko 'Bodija,Osunkaye</t>
  </si>
  <si>
    <t>IBADAN NORTH EAST LOCAL GOVERNMENT</t>
  </si>
  <si>
    <t>Improvement of Elect. at Boripe Balogun Basorun</t>
  </si>
  <si>
    <t>Improvement of Elect. at Abayomi Area, Iwo road</t>
  </si>
  <si>
    <t>Idiape /Joseph Adediran Layout Community</t>
  </si>
  <si>
    <t>IBADAN NORTH WEST LOCAL GOVERNMENT</t>
  </si>
  <si>
    <t>Improvement of Elect  at Baale Akintayo Idi Ishin</t>
  </si>
  <si>
    <t>Lasoju Community R/E</t>
  </si>
  <si>
    <t>Improvement of Elect. at Omitowoju/Salvation Army Community</t>
  </si>
  <si>
    <t>Improvement of Bale akintayo Idi-Ishin</t>
  </si>
  <si>
    <t>IBADAN SOUTH EAST LOCAL GOVERNMENT</t>
  </si>
  <si>
    <t>Improvement of elect. At Odo Oba road Owode Academy</t>
  </si>
  <si>
    <t>Improvement of Electricity at Alubarika L/out, Odinjo Area</t>
  </si>
  <si>
    <t>IBADAN SOUTH WEST LOCAL GOVERNMENT</t>
  </si>
  <si>
    <t>Extension of Electricity Supply for Sode Comm. Oluyole</t>
  </si>
  <si>
    <t>Improvement of Elect. At Ring Road Hospital</t>
  </si>
  <si>
    <t>Improvement of Elect. At Ile-Iba Oluyole</t>
  </si>
  <si>
    <t>Improvement of elect at Ile Epo Oritamerin Market</t>
  </si>
  <si>
    <t>Improvement of Elect. At Itamaya Foko</t>
  </si>
  <si>
    <t>IBARAPA CENTRAL LOCAL GOVERNMENT</t>
  </si>
  <si>
    <t>Agbonshinshin Village Imeleke</t>
  </si>
  <si>
    <t>Elect of Apostolic area Idere</t>
  </si>
  <si>
    <t>Elect of Ologbodo Area Igbo Ora</t>
  </si>
  <si>
    <t>Olorunsogo/Isale Pembo Area</t>
  </si>
  <si>
    <t>IBARAPA EAST LOCAL GOVERNMENT</t>
  </si>
  <si>
    <t>Okolo village Rural Electrification</t>
  </si>
  <si>
    <t>Extension of Elect. At Surulere</t>
  </si>
  <si>
    <t>Extension of Elect. At Oke Ayo Lanlate</t>
  </si>
  <si>
    <t>Extension of Elect at Sunbare Area Eruwa</t>
  </si>
  <si>
    <t>IBARAPA NORTH LOCAL GOVERNMENT</t>
  </si>
  <si>
    <t xml:space="preserve">Oke Ayo Iki Quarters Tapa </t>
  </si>
  <si>
    <t>Gaa Arwea Oba Ayete</t>
  </si>
  <si>
    <t>Asao's Palac Road Ayete</t>
  </si>
  <si>
    <t>IDDO LOCAL GOVERNMENT</t>
  </si>
  <si>
    <t>Siba Community</t>
  </si>
  <si>
    <t>Unity Avenue, Apete</t>
  </si>
  <si>
    <t>Extension of elect at Afin Iyanu Via Ologun Eru Community</t>
  </si>
  <si>
    <t>Bako Village Rural Electrification</t>
  </si>
  <si>
    <t>Otun Abese  Community</t>
  </si>
  <si>
    <t>Ifedapo/ Ifelodun/Papa Awotan Community</t>
  </si>
  <si>
    <t>Ajipaala Community</t>
  </si>
  <si>
    <t>Adeosun Idiorogbo/ Awotan</t>
  </si>
  <si>
    <t>Akilapa Housing Estate Zone 1</t>
  </si>
  <si>
    <t>Orelope Community near Zartech, Oluyole Extension</t>
  </si>
  <si>
    <t>Gbekuba Oladele Estate</t>
  </si>
  <si>
    <t>Arijo Olomo Community</t>
  </si>
  <si>
    <t>Isokan Community</t>
  </si>
  <si>
    <t>IREPO LOCAL GOVERNMENT</t>
  </si>
  <si>
    <t>Ajagba Community Rural Elect</t>
  </si>
  <si>
    <t>Atipa scheme</t>
  </si>
  <si>
    <t>Adasobo Estate</t>
  </si>
  <si>
    <t>ISEYIN LOCAL GOVERNMENT</t>
  </si>
  <si>
    <t>Erin/Adepoju R/E Project</t>
  </si>
  <si>
    <t>Construction of 33KVA Feeder at Iseyin transmission Station</t>
  </si>
  <si>
    <t>ITESIWAJU LOCAL GOVERNMENT</t>
  </si>
  <si>
    <t>Extension of Electicity to Ipapo Community</t>
  </si>
  <si>
    <t xml:space="preserve">b </t>
  </si>
  <si>
    <t>Improvement of Elect. Supply to Itesiwaju :L/G &amp; its Environ</t>
  </si>
  <si>
    <t>IWAJOWA LOCAL GOVERNMENT</t>
  </si>
  <si>
    <t>Improvement of Electricity to Oke Adua iganna</t>
  </si>
  <si>
    <t>Improvement of Elect. At General Hospital Iwere Ile</t>
  </si>
  <si>
    <t>Improvement of Elect. At General Hospital Iganna</t>
  </si>
  <si>
    <t>KAJOLA LOCAL GOVERNMENT</t>
  </si>
  <si>
    <t>Alagbamo/Agbagi Community Rural Electrification Project ,Ilero</t>
  </si>
  <si>
    <t>Ajeji/Isale Alifa Ilero</t>
  </si>
  <si>
    <t>Binukonu Market Iseyin Road, Okeho</t>
  </si>
  <si>
    <t>LAGELU LOCAL GOVERNMENT</t>
  </si>
  <si>
    <t>Kalejaye Mogaji</t>
  </si>
  <si>
    <t>Kusela Community</t>
  </si>
  <si>
    <t>Alegongo Community</t>
  </si>
  <si>
    <t>Ifesowapo/Abidiodan Community</t>
  </si>
  <si>
    <t>Unity Estate</t>
  </si>
  <si>
    <t>Gbongudu Otun Olode</t>
  </si>
  <si>
    <t>Colbert Davids Layout Gbongudu</t>
  </si>
  <si>
    <t>Afunleyin Community Rural Electrification</t>
  </si>
  <si>
    <t>Improvement of Elect at Okebadan Community</t>
  </si>
  <si>
    <t>Ogbamu Village, Olorunda Aba</t>
  </si>
  <si>
    <t>Adebayo Village Via Olorunda</t>
  </si>
  <si>
    <t>Aliri/Ladunni/Balogun</t>
  </si>
  <si>
    <t>Popo Area Akobo Ojurin</t>
  </si>
  <si>
    <t>Kutayi/Gbose/Ogunremi</t>
  </si>
  <si>
    <t>Agee- Sagbe-Oritamerin</t>
  </si>
  <si>
    <t>Aiyegoro Community</t>
  </si>
  <si>
    <t>Aba Afa/Sule/Ilupeju Community</t>
  </si>
  <si>
    <t>Ajongolo Community</t>
  </si>
  <si>
    <t>Oki Community</t>
  </si>
  <si>
    <t>Adepo Community R/E Project</t>
  </si>
  <si>
    <t>Onikokoro Village Akobo Ojurin</t>
  </si>
  <si>
    <t>Alao Akala R/E (IMPA)</t>
  </si>
  <si>
    <t>Olode Idi Igba/Adudoro</t>
  </si>
  <si>
    <t>Ogamu Village Olorunda aba</t>
  </si>
  <si>
    <t>z</t>
  </si>
  <si>
    <t>Omolayo Avenue</t>
  </si>
  <si>
    <t>OGBOMOSO NORTH LOCAL GOVERNMENT</t>
  </si>
  <si>
    <t xml:space="preserve">Construction of  11KV Feeders from Ilorin road injection Station of PHCN to </t>
  </si>
  <si>
    <t>relief Oke Ado and taki</t>
  </si>
  <si>
    <t>Igbo - Sai/Water Works</t>
  </si>
  <si>
    <t>Blind Centre</t>
  </si>
  <si>
    <t>OGBOMOSO SOUTH LOCAL GOVERNMENT</t>
  </si>
  <si>
    <t>Electrification of Lepper Colony</t>
  </si>
  <si>
    <t>Improvement of Elect at Odokoto Community</t>
  </si>
  <si>
    <t>Agbojupa Community R/E</t>
  </si>
  <si>
    <t>Aroje Ajaawa Community</t>
  </si>
  <si>
    <t>Ibukun Oluwa Community</t>
  </si>
  <si>
    <t>Papa Abede</t>
  </si>
  <si>
    <t>OGO OLUWA LOCAL GOVERNMENT</t>
  </si>
  <si>
    <t>Ibafon Monmoodu Community</t>
  </si>
  <si>
    <t>Methodist /Ayegun Comm.</t>
  </si>
  <si>
    <t>OLUYOLE LOCAL GOVERNMENT</t>
  </si>
  <si>
    <t>Mobolorunduro Community</t>
  </si>
  <si>
    <t>Oke Irorun Community, Soka</t>
  </si>
  <si>
    <t>Ago Are Agbamu Community</t>
  </si>
  <si>
    <t>Olorunkemi Community Rural Electrification</t>
  </si>
  <si>
    <t>Sagari Village</t>
  </si>
  <si>
    <t xml:space="preserve">Idi Iroko Adewole Community </t>
  </si>
  <si>
    <t>Ayegun Lafiaji Community</t>
  </si>
  <si>
    <t>Ifelodun Akoto</t>
  </si>
  <si>
    <t>Agara Ayorinde</t>
  </si>
  <si>
    <t>ONA ARA LOCAL GOVERNMENT</t>
  </si>
  <si>
    <t>Asigi Elebolo</t>
  </si>
  <si>
    <t>Oganke/Temidire</t>
  </si>
  <si>
    <t>Adigun Village</t>
  </si>
  <si>
    <t>Kajola Iwara</t>
  </si>
  <si>
    <t>Lato Village Isokan Aamiloke</t>
  </si>
  <si>
    <t>Jagun Elesin Community</t>
  </si>
  <si>
    <t>Ifelodun Gboge II Asolo</t>
  </si>
  <si>
    <t>Oloruntobi Idi Ose Community</t>
  </si>
  <si>
    <t>Amuloko ifa-oshin/Akindele</t>
  </si>
  <si>
    <t>Araromi Akinrimisa</t>
  </si>
  <si>
    <t>OORELOPE LOCAL GOVERNMENT</t>
  </si>
  <si>
    <t>Extension of Elect at Comprehensive High Sch. Igbope</t>
  </si>
  <si>
    <t>Improvement of electricity at Post Office Road Ayita/Oloko road Adesola</t>
  </si>
  <si>
    <t>Improvement of Elect. At Alagbede Jakuta Road</t>
  </si>
  <si>
    <t>Oketunu Community</t>
  </si>
  <si>
    <t>Ayekale Akitipa comm. Area</t>
  </si>
  <si>
    <t>ORIIRE LOCAL GOVERNMENT</t>
  </si>
  <si>
    <t>Electrification of Olapelu Village</t>
  </si>
  <si>
    <t>Ojatitun /Atipo/Budo Ode I &amp; II</t>
  </si>
  <si>
    <t>Elere Nla Community</t>
  </si>
  <si>
    <t>Okeo Ile Rural Elect. Project</t>
  </si>
  <si>
    <t>OLORUNSOGO LOCAL GOVERNMENT</t>
  </si>
  <si>
    <t>Improvement of Elect   at Oke Owode Community Igbeti</t>
  </si>
  <si>
    <t>Olose Community</t>
  </si>
  <si>
    <t>OYO EAST LOCAL GOVERNMENT</t>
  </si>
  <si>
    <t>Imeleke Community</t>
  </si>
  <si>
    <t>Omo Oba Elesu Village</t>
  </si>
  <si>
    <t>Rural Community Dev. Centre Awe</t>
  </si>
  <si>
    <t>Bodija/Atiba Olorunda</t>
  </si>
  <si>
    <t>OYO WEST LOCAL GOVERNMENT</t>
  </si>
  <si>
    <t>Fashola/Igbo Keke Community</t>
  </si>
  <si>
    <t>Laagbe Aruna Aba Ilorin</t>
  </si>
  <si>
    <t>Erelu Community</t>
  </si>
  <si>
    <t>Idi Iyalode Laegbe, aruba, Aba Ilorin Village</t>
  </si>
  <si>
    <t>Gbedu Scheme Wallat Area Ojongbodu</t>
  </si>
  <si>
    <t>Ayetoro scheme</t>
  </si>
  <si>
    <t>SAKI EAST LOCAL GOVERNMENT</t>
  </si>
  <si>
    <t>Akoto Sepeteri Community Rural Electrification</t>
  </si>
  <si>
    <t>Ogboro Community Extension</t>
  </si>
  <si>
    <t>Oke Tassi Improvement Sepeteri</t>
  </si>
  <si>
    <t>Saw-Mill Area</t>
  </si>
  <si>
    <t>Oke Alafia R/E Community</t>
  </si>
  <si>
    <t>SAKI WEST LOCAL GOVERNMENT</t>
  </si>
  <si>
    <t>Oke Ola Community</t>
  </si>
  <si>
    <t>Electrification of Medina Area II, Saki</t>
  </si>
  <si>
    <t>Electrification of Challenge Area I, Saki</t>
  </si>
  <si>
    <t>Electrification of Asabari scheme II</t>
  </si>
  <si>
    <t>electrification of idi Araba</t>
  </si>
  <si>
    <t>SURULERE LOCAL GOVERNMENT</t>
  </si>
  <si>
    <t>Onipanu Community Rural Electrification Project</t>
  </si>
  <si>
    <t>Arolu /Irayin/Igunsi Road</t>
  </si>
  <si>
    <t>Ilogbo/Amosa/Oniya R/Electrification</t>
  </si>
  <si>
    <t>Staff Quarters Durumi Area1, Abuja</t>
  </si>
  <si>
    <t>Special Electrification Project</t>
  </si>
  <si>
    <t>Purchase of Electrical Materials</t>
  </si>
  <si>
    <t>Purchase of Transformers and other Electrical materials</t>
  </si>
  <si>
    <t xml:space="preserve"> to serve needy Communities</t>
  </si>
  <si>
    <t>AUXILLIARY MATERIALS AND EXPERIMENTAL PROJECTS</t>
  </si>
  <si>
    <t>Purchase of Aluminum Conductor</t>
  </si>
  <si>
    <t>150km (150mm2) AAC at N360,822 per km</t>
  </si>
  <si>
    <t>200km (100mm2) AAC at N292,330.50 per km</t>
  </si>
  <si>
    <t>20km of 50mm2) AAC at N130,250.00 per km</t>
  </si>
  <si>
    <t>Sub Total</t>
  </si>
  <si>
    <t>Electricity Network Coverage</t>
  </si>
  <si>
    <t>RURAL ELECTRIFICATION BOARD(HEAD 455)</t>
  </si>
  <si>
    <t xml:space="preserve"> MINISTRY OF WORKS &amp; TRANSPORT</t>
  </si>
  <si>
    <t xml:space="preserve">Purchase of equipment for Mechanical &amp; Electrical Workshop </t>
  </si>
  <si>
    <t>Reconstruction of Traffic Lights at major roads junction in Urban centre</t>
  </si>
  <si>
    <t>Sect.-U.I-Ikolaba/Custom Junction,Total Garden/R-About, Iwo Rd-</t>
  </si>
  <si>
    <t xml:space="preserve"> Agbala Itura Junction Challenge R/About MKO Abiola ,Premier Hotel</t>
  </si>
  <si>
    <t xml:space="preserve">  /Oyo Rd(oremeji) Sango-U.I. Bodija market Rd and Sango </t>
  </si>
  <si>
    <t>Ojo U.I. main  entrance not done, Queen Elizabeth, Parliament Rd,etc</t>
  </si>
  <si>
    <t xml:space="preserve">Maintanance of Street Light in Government House and Secretariat Complex </t>
  </si>
  <si>
    <t>Maintenance of Street Light in Ibadan, Saki, Oyo  0gbomoso,Iseyin, Okeho,</t>
  </si>
  <si>
    <t>Solar powered maintenance of existing 159 solar panels,led lamp etc</t>
  </si>
  <si>
    <t>Construction of Street lights in Ibadan,Saki, 0yo , 0gbomoso and Iseyin etc.</t>
  </si>
  <si>
    <t>Maintenance of Central Air conditioner at Banquet Hall</t>
  </si>
  <si>
    <t>Computerisation of Pooled Drivers State wide</t>
  </si>
  <si>
    <t>Purchase of packaged air-conditioner</t>
  </si>
  <si>
    <t>Central Power House for Government House, Presidential lodge and chalet</t>
  </si>
  <si>
    <t>Upgrading of Secretariat to 33KV replacement/refurbishing transformer and</t>
  </si>
  <si>
    <t xml:space="preserve"> associated equipment/accessories within Secretariat Complex</t>
  </si>
  <si>
    <t xml:space="preserve">Investigation to aid research planning and appropriation </t>
  </si>
  <si>
    <t>Construction of Street lights for Motor Park</t>
  </si>
  <si>
    <t>Replacement and maintenance of swimming pool equipment at Govt House</t>
  </si>
  <si>
    <t>GRAND TOTAL (HEAD 455)</t>
  </si>
  <si>
    <t>HEAD 456 - INDUSTRIES, COMMERCE &amp; FINANCE</t>
  </si>
  <si>
    <t xml:space="preserve">MINISTRY OF INDUSTRY, APPLIED SCIENCE </t>
  </si>
  <si>
    <t>AND TECHNOLOGY</t>
  </si>
  <si>
    <t>Equity Participation in the Establishment of Small and Medium Scale Industries</t>
  </si>
  <si>
    <t>(a)     Fruit Juice/Tomato Paste Manufacturing factory at Oko and Fiditi</t>
  </si>
  <si>
    <t>Agro Industrial Re-awakening Programme</t>
  </si>
  <si>
    <t xml:space="preserve">(i)     Completion of Cassava Processing Plant at  Igbeti </t>
  </si>
  <si>
    <t xml:space="preserve">(ii)    Completion of Rehabilitation work at Gari  Processing factory, Ilaju </t>
  </si>
  <si>
    <t xml:space="preserve">         </t>
  </si>
  <si>
    <t>BURNT BRICKS FACTORIES</t>
  </si>
  <si>
    <t xml:space="preserve">  Completion of the Project at Oloba in Egbeda L/G</t>
  </si>
  <si>
    <t>Establishment of Integrated Waste Recycling Complex, Orita Aperin</t>
  </si>
  <si>
    <t>Establishment of Mango Concentrate Production Factory (New Ptoject</t>
  </si>
  <si>
    <t>Asphalt and Quarry plant:</t>
  </si>
  <si>
    <t xml:space="preserve">(i)  Payment of compensation on acquired land at Ijaye and creation of access road   </t>
  </si>
  <si>
    <t>Reactivation of Eng. Workshop (Foundry Projects)</t>
  </si>
  <si>
    <t>Establishment of Lapidary centre (Stone Polishing)</t>
  </si>
  <si>
    <t>Mineral Exploration (Procurement of equipment &amp; field operation cost)</t>
  </si>
  <si>
    <t>Small-scale Industrial Credit Scheme</t>
  </si>
  <si>
    <t>Graduate Industrial Self-Employment Scheme</t>
  </si>
  <si>
    <t>Industrial Village,Sango, Ibadan (prov. of Ind. Infrastructure viz;tarring of roads</t>
  </si>
  <si>
    <t>Industrial Data Bank (Prod. Of Industrial Directory)</t>
  </si>
  <si>
    <t>Industrial park, Oyo</t>
  </si>
  <si>
    <t>Industrial Estate, Ogbomomoso  phase 1: Net-fencing of the Estate</t>
  </si>
  <si>
    <t>Industrial Estate, Oyo phase 1: Net-fencing</t>
  </si>
  <si>
    <t>(a)    ICT e-Government  NOC, CAN, LAN Infrastructure on all Ministries,</t>
  </si>
  <si>
    <t xml:space="preserve">          MDA Government  Parastatals</t>
  </si>
  <si>
    <t>(b)    Local Area Network (LAN)</t>
  </si>
  <si>
    <t>(c)      Establishment of SITDA (State Information Tech. Dev. Agency)</t>
  </si>
  <si>
    <t>Science and Technology Parks</t>
  </si>
  <si>
    <t>(a)   Construction and equipping of a Research Laboratory  and</t>
  </si>
  <si>
    <t xml:space="preserve">        Engineering Workshop</t>
  </si>
  <si>
    <t>(b)     Research Dev. And Promotion of Pilot Project</t>
  </si>
  <si>
    <t>©      Establishment of Science &amp; Technology  library</t>
  </si>
  <si>
    <t>(d)     Establishment of Model Public  Laboratories</t>
  </si>
  <si>
    <t>Technology Incubation Centre</t>
  </si>
  <si>
    <t>(a)   Construction of the TIC Complex building and workshops</t>
  </si>
  <si>
    <t>(b)    Establishment and funding of the State TIC Advisory &amp; Tech. Committee</t>
  </si>
  <si>
    <t>MINISTRY OF TRADE,INVESTMENT AND COOPERATIVES</t>
  </si>
  <si>
    <t>Revatilization of Oyo State Cooperative College Oyo (Phase I)</t>
  </si>
  <si>
    <t>Purchase of Shares and Debentures</t>
  </si>
  <si>
    <t>Reactivation nd revamping of Annual Trae Fair (PPP)</t>
  </si>
  <si>
    <t>Reposition of State Owned Companies (Public Private Partnership)</t>
  </si>
  <si>
    <t>Maintenance of Trans (Nig) Motels Iseyin and Provision of additional facilities</t>
  </si>
  <si>
    <t>Proposed Insurance Firm to be Owned by Oyo State Government</t>
  </si>
  <si>
    <t>Erection of billboards in Market places and implementation of other activities</t>
  </si>
  <si>
    <t xml:space="preserve"> as a contribution to SACA Programme</t>
  </si>
  <si>
    <t xml:space="preserve">(a)     Repair of Roads inside Bola Ige International  Business Complex (Phase II) </t>
  </si>
  <si>
    <t>(b)     Provision of Street Light in Bola Ige International  Business Complex</t>
  </si>
  <si>
    <t>©     Prov. Of street light in Okebola Shop. Complex</t>
  </si>
  <si>
    <t>(d)    Prov. Of street light in Adamasinagba</t>
  </si>
  <si>
    <t>Maintenance of existing infrastructure in all Business Complexes</t>
  </si>
  <si>
    <t>(i)     Adamasingba 2 Units</t>
  </si>
  <si>
    <t>(ii)   Oke Bola 2 Units</t>
  </si>
  <si>
    <t>(iii)   BIIBCO  2 units &amp; bal. of prev. works</t>
  </si>
  <si>
    <t>Construction of additional new lock up shops in"-</t>
  </si>
  <si>
    <t>(i)    Oke bola</t>
  </si>
  <si>
    <t>(ii)    Admasingba Business Complex</t>
  </si>
  <si>
    <t>(iii)  Business and Enterprises Data Base (PPP</t>
  </si>
  <si>
    <t>Ultra Modern Business Complex Ogbomoso Phase II</t>
  </si>
  <si>
    <t>Establishment of Business Complexes in major towns in Oyo State:</t>
  </si>
  <si>
    <t xml:space="preserve"> Iseyin, Oyo, Saki, Igbeti</t>
  </si>
  <si>
    <t>Establishment of Mega Business complex along Ibadan Lagos Expressway (BOT)</t>
  </si>
  <si>
    <t xml:space="preserve">Installation of automatic fire detection  alarm system in the Ministry </t>
  </si>
  <si>
    <t>Payment of Business Complexes Insurance Premium</t>
  </si>
  <si>
    <t>(Ogbomoso, BIIBCO, Adamasingba and Oke Bola</t>
  </si>
  <si>
    <t>Establishment of Enterprise Zone (Phase I)</t>
  </si>
  <si>
    <t>Establishment of Export processing Zone (Phase I)Skill Acquisition Centre</t>
  </si>
  <si>
    <t>Establishment of Okerete Trans Border Market Okerete (BOT)</t>
  </si>
  <si>
    <t>Ehanced equity participation of the State Government in ICD project, Erumu</t>
  </si>
  <si>
    <t>Upgrading of Trade Fair Complex, Sango</t>
  </si>
  <si>
    <t>Promotion of Bulk Purchase of Essential Commodities</t>
  </si>
  <si>
    <t>Establishment of International Gem Stone Buying centre</t>
  </si>
  <si>
    <t>Publicity and Media Englightment programme of Coop Activities</t>
  </si>
  <si>
    <t>Establishment of Coop Training Centre at Ibadan</t>
  </si>
  <si>
    <t xml:space="preserve">Establishment of additional two Coop. zonal Office atIgangan and Ogbomoso Zone II </t>
  </si>
  <si>
    <t>Maintaining of the activities of Coop Societies /Provision of Mobility for field officers</t>
  </si>
  <si>
    <t xml:space="preserve">Cooperatives Revitalisation programme counterpart funding of Unemployed </t>
  </si>
  <si>
    <t>Graduates scheme</t>
  </si>
  <si>
    <t>Counterpart Funding on Bank of Industry Partnership with OYSG</t>
  </si>
  <si>
    <t>SMEDAN/JICA one Locl Government One Product (ALOP) Programme</t>
  </si>
  <si>
    <t>Process of obtaining concessioning for Ibadan Airport</t>
  </si>
  <si>
    <t>Cooperative Housing Estate Scheme</t>
  </si>
  <si>
    <t>Construction of 5 Star Hotel (PPP)      )</t>
  </si>
  <si>
    <t>Airport Concession                              ) Flagship Projects</t>
  </si>
  <si>
    <t>Canning Factory                                  )</t>
  </si>
  <si>
    <t>Construction of Logistics Centre          )</t>
  </si>
  <si>
    <t>SUB TOTAL</t>
  </si>
  <si>
    <t>GRAND TOTAL(HEAD 456)</t>
  </si>
  <si>
    <t>HEAD 457 - TRANSPORTATION</t>
  </si>
  <si>
    <t>MINISTRY OF WORKS &amp; TRANSPORT</t>
  </si>
  <si>
    <t>HIGHWAYS (ROADS)</t>
  </si>
  <si>
    <t>GENERAL</t>
  </si>
  <si>
    <t>(a)     Highway Investigation</t>
  </si>
  <si>
    <t>(b)     Purchase of Surveying Equipment</t>
  </si>
  <si>
    <t>(c)     Transport and Traffic Management</t>
  </si>
  <si>
    <t>(d)    Road Design and Consultancy</t>
  </si>
  <si>
    <t>(e)   Construction of Culverts and Bridges</t>
  </si>
  <si>
    <t>(f)     Erection of Road Signs</t>
  </si>
  <si>
    <t>(g)     Construction of heavy Vehicle Barriers</t>
  </si>
  <si>
    <t>(h)    Improvement of Road at Traffic Light Location</t>
  </si>
  <si>
    <t>Total for General</t>
  </si>
  <si>
    <t>Reinstatement of Excavated Roads Statewide</t>
  </si>
  <si>
    <t xml:space="preserve"> Materials Testing and Structural Works Equipment</t>
  </si>
  <si>
    <t>2b.</t>
  </si>
  <si>
    <t>Control and management of Accident on Roads</t>
  </si>
  <si>
    <t>Completed Projects with outstanding retention:</t>
  </si>
  <si>
    <t>(a)   Alarere Layout</t>
  </si>
  <si>
    <t>(b)   Dual Iwo Road Interchange - Leyland - Olodo</t>
  </si>
  <si>
    <t>(c)   Dual Queen Cinema - Dugbe - Oke Ado - Molete</t>
  </si>
  <si>
    <t>(d)    Apadi- Olode-Ogun State Boundary</t>
  </si>
  <si>
    <t>(e)  Alata Sawmill - Ikoyi road Junction</t>
  </si>
  <si>
    <t>(f)  Ayantayo Ayandele - Idi Abebe</t>
  </si>
  <si>
    <t>(g)  Ilajue - Iresaapa</t>
  </si>
  <si>
    <t>(h)  Omoloju-Ojubaba-Ogunbalo</t>
  </si>
  <si>
    <t>(i)    Idi Obi - New Ibadan Airport</t>
  </si>
  <si>
    <t>(j)    Access Road to Jabata Ogbomoso</t>
  </si>
  <si>
    <t>(k)    Iware Akinmorin Road</t>
  </si>
  <si>
    <t>(l)    Igboho - Sepeteri road</t>
  </si>
  <si>
    <t>(m)   Bode Isalu - Oke Adeta - Oke Afin iseyin</t>
  </si>
  <si>
    <t>SUB TOTAL (Retention)</t>
  </si>
  <si>
    <t>0N GOING PROJECTS</t>
  </si>
  <si>
    <t>CATEGORY A</t>
  </si>
  <si>
    <r>
      <rPr>
        <b/>
        <sz val="12"/>
        <rFont val="Arial Narrow"/>
        <family val="2"/>
      </rPr>
      <t xml:space="preserve">Ibadan Zone </t>
    </r>
    <r>
      <rPr>
        <sz val="12"/>
        <rFont val="Arial Narrow"/>
        <family val="2"/>
      </rPr>
      <t>:Rehabilitation of Roads</t>
    </r>
  </si>
  <si>
    <t>Akingbile -Oluana -Apete</t>
  </si>
  <si>
    <t>Jericho-NIHORT-Idi Ishin-Elenusonso-Ido</t>
  </si>
  <si>
    <t>Hydraulic Structures on Mosfala-Egbeda Tuba Rd</t>
  </si>
  <si>
    <t>Contruction of Motor Parks and Garages</t>
  </si>
  <si>
    <t>Flyover Bridges</t>
  </si>
  <si>
    <t>Engineering Design of Idi Ape Basorun - Akobo rd</t>
  </si>
  <si>
    <t>Engineering Design of Agodi gate - Alakia-Adegbayi-New Ife Road</t>
  </si>
  <si>
    <t>Ibarapa Zone</t>
  </si>
  <si>
    <t>Rehabilitation of Roads</t>
  </si>
  <si>
    <t>0N GOING PROJECTS (contd.)</t>
  </si>
  <si>
    <t>Ogbomoso Zone</t>
  </si>
  <si>
    <t>Ogbomoso (California) -Ibapon-Agric</t>
  </si>
  <si>
    <t>Ogbomoso GRA/Ojagbo-Isale Afon</t>
  </si>
  <si>
    <t>Access Road to Jabata</t>
  </si>
  <si>
    <t>Oyo  Zone</t>
  </si>
  <si>
    <t>Ilora-Imini-Ijaye</t>
  </si>
  <si>
    <t>Iware - Akinmorin</t>
  </si>
  <si>
    <t xml:space="preserve"> Bode Isalu-Oke Apeta - Oke Afin Iseyin Road</t>
  </si>
  <si>
    <t xml:space="preserve"> Ijaye Imini Ilora</t>
  </si>
  <si>
    <t>OKE OGUN  Zone</t>
  </si>
  <si>
    <t>TOTAL (Category A)</t>
  </si>
  <si>
    <t>CATEGORY B</t>
  </si>
  <si>
    <t>Ibadan Zone :</t>
  </si>
  <si>
    <t xml:space="preserve">Dual. Of Agodi-Total Garden-UCH-Parliament Rd </t>
  </si>
  <si>
    <t>Challenge Odo Ona Elewe Apata Section 1</t>
  </si>
  <si>
    <t>Challenge Odo Ona Elewe Apata Section 2</t>
  </si>
  <si>
    <t>Compensation Queen Cinema - Oke Ado Molete</t>
  </si>
  <si>
    <t>Olodo Ibadan-Iwo (Osun State Boundary)</t>
  </si>
  <si>
    <t xml:space="preserve">Basorun Road Network/Express </t>
  </si>
  <si>
    <t>Monatan Adogba - Brewery /Isebo</t>
  </si>
  <si>
    <t>ab</t>
  </si>
  <si>
    <t>Ijokodo -Apete-Awotan</t>
  </si>
  <si>
    <t>ad</t>
  </si>
  <si>
    <t>Culvert at Gbekuba, Ibadan</t>
  </si>
  <si>
    <t>ae</t>
  </si>
  <si>
    <t>Spot rehabilitation of New Eruwa-Lanlate-Maya roads</t>
  </si>
  <si>
    <t>af</t>
  </si>
  <si>
    <t xml:space="preserve"> Earth Roads/Hydraulic structures to Abolanle Village</t>
  </si>
  <si>
    <t>ag</t>
  </si>
  <si>
    <t>Eruwa Township Roads, phase 1</t>
  </si>
  <si>
    <t>ah</t>
  </si>
  <si>
    <t xml:space="preserve"> Igboora-Igangan</t>
  </si>
  <si>
    <t>ai</t>
  </si>
  <si>
    <t>Orita Naira-Isale Ora- Gada-Arowomole</t>
  </si>
  <si>
    <t>aj</t>
  </si>
  <si>
    <t>Akunlemu-Agboye-Okebo-Adesina jn-Akesan market</t>
  </si>
  <si>
    <t>ak</t>
  </si>
  <si>
    <t>Selected roads within Ajayi Crowther University, 0yo</t>
  </si>
  <si>
    <t>al</t>
  </si>
  <si>
    <t xml:space="preserve"> Alaga - Ago Are - Shaki</t>
  </si>
  <si>
    <t>am</t>
  </si>
  <si>
    <t xml:space="preserve"> Shaki - Ilesha Baruba</t>
  </si>
  <si>
    <t>an</t>
  </si>
  <si>
    <t xml:space="preserve"> Iganna-Iwere Ile -Ijio -Samo-Ayegun</t>
  </si>
  <si>
    <t>ao</t>
  </si>
  <si>
    <t xml:space="preserve"> Bode Isalu - Atori - AGIP Iseyin Road</t>
  </si>
  <si>
    <t>ap</t>
  </si>
  <si>
    <t xml:space="preserve"> Igboho - Sepeteri road</t>
  </si>
  <si>
    <t>aq</t>
  </si>
  <si>
    <t xml:space="preserve"> Ilero Iganna Igangan</t>
  </si>
  <si>
    <t>TOTAL (Category B)</t>
  </si>
  <si>
    <t>TOTAL (Category A+ B)</t>
  </si>
  <si>
    <t>PROPOSED ROADS FOR 2012</t>
  </si>
  <si>
    <t>Ibadan Zone</t>
  </si>
  <si>
    <t>New Motor Park and Garage</t>
  </si>
  <si>
    <t>Dualisation of 57 km selected  Roads in Ibadan city</t>
  </si>
  <si>
    <t>Township Roads in Ibadan Zone</t>
  </si>
  <si>
    <t xml:space="preserve"> Intercity roads in Ibadan zone</t>
  </si>
  <si>
    <t>Construction of Lay-byes</t>
  </si>
  <si>
    <t xml:space="preserve"> Construction of Pegba Egbeda-Atubeji (Oluyole L/G)</t>
  </si>
  <si>
    <t>Dualisation of Roads in Ibadan city</t>
  </si>
  <si>
    <t>Road Premises at High Court, Iyaganku/Ring Road</t>
  </si>
  <si>
    <t>Construction of108 km Ibadan Circular Roads (Flagship Project)</t>
  </si>
  <si>
    <t xml:space="preserve"> Township Roads in Ibarapa Zone</t>
  </si>
  <si>
    <t xml:space="preserve"> Intercity Road in Ibarapa Zone</t>
  </si>
  <si>
    <t>Township Roads in Ogbomoso Zone</t>
  </si>
  <si>
    <t xml:space="preserve"> Intercity Road in Ogbomoso Zone</t>
  </si>
  <si>
    <t>Iresaadu - Iresaapa-Oko</t>
  </si>
  <si>
    <t>Ogbomosho - Ahoro Oko,Phase 1</t>
  </si>
  <si>
    <t>Ogbomoso-Iseyin, phase 1</t>
  </si>
  <si>
    <t>Oyo Zone</t>
  </si>
  <si>
    <t>Township Roads in Oyo Zone</t>
  </si>
  <si>
    <t xml:space="preserve"> Intercity Road in Oyo Zone(Iseyin-Akinwumi,Agelu,Osoogun,Ogbomoso)</t>
  </si>
  <si>
    <t>Oleyo- General Hospital Road, Fiditi</t>
  </si>
  <si>
    <t>MINISTRY OF WORKS &amp; TRANSPORT(CONTD.)</t>
  </si>
  <si>
    <t>Oke Ogun Zone</t>
  </si>
  <si>
    <t xml:space="preserve"> Township Roads, in Oke Ogun Zone</t>
  </si>
  <si>
    <t xml:space="preserve">  Intercity Road  in Oke Ogun Zone</t>
  </si>
  <si>
    <t xml:space="preserve"> Booni junction, igboho-Sooro Central Mosque Kishi</t>
  </si>
  <si>
    <t xml:space="preserve"> Ofiki River Bridge Iganna</t>
  </si>
  <si>
    <t xml:space="preserve">  Oyan River Bridge on Iwere-Ile - Ayegun road</t>
  </si>
  <si>
    <t>TOTAL PROPOSED PROJECTS</t>
  </si>
  <si>
    <t>MECHANICAL (PLANTS &amp; VEHICLES)</t>
  </si>
  <si>
    <t>Procurement/Replacement/Repair of Patrol and recovery Vehicles for V.I.O.</t>
  </si>
  <si>
    <t>Construction and renovation of Vehicle Inspection Station in all Local Govt. Area,</t>
  </si>
  <si>
    <t xml:space="preserve"> fencing of all existing ones</t>
  </si>
  <si>
    <t>Procurement/Replacement/Repair/Construction Plants, vehicles and appliance,</t>
  </si>
  <si>
    <t xml:space="preserve"> Generating Plants and Equipment, Purchase of their Spare parts and their major overhauling</t>
  </si>
  <si>
    <t>Procurement of energy saving Bulb</t>
  </si>
  <si>
    <t xml:space="preserve">Computerization of 12No VIO Stations involving the procurement of computer </t>
  </si>
  <si>
    <t>accssories</t>
  </si>
  <si>
    <t>10a</t>
  </si>
  <si>
    <t>Investigation to aid Research, Planning</t>
  </si>
  <si>
    <t>10b</t>
  </si>
  <si>
    <t>Parks and Terminal facilities</t>
  </si>
  <si>
    <t>10c</t>
  </si>
  <si>
    <t>Road Furniture</t>
  </si>
  <si>
    <t>10d</t>
  </si>
  <si>
    <t>Establishment of Driving Institute in Oyo State</t>
  </si>
  <si>
    <t>SUB TOTAL (Mechanical)</t>
  </si>
  <si>
    <t>TOTAL (Highway)</t>
  </si>
  <si>
    <t>OYO STATE ROAD MAINTENANCE AGENCY</t>
  </si>
  <si>
    <t>(I)     Ibadan Ibarapa Zone I/II</t>
  </si>
  <si>
    <t>(ii)    0yo Zone</t>
  </si>
  <si>
    <t>(iii)    0gbomosho Zone</t>
  </si>
  <si>
    <t>(iv)    Shaki Zone</t>
  </si>
  <si>
    <t>MAINTENANCE OF SPOT/REHABILITATION</t>
  </si>
  <si>
    <t>OF INTERCITY ROADS</t>
  </si>
  <si>
    <t>(i)    Moniya - Ijaye - Iseyin                                                  ]</t>
  </si>
  <si>
    <t>(ii)   Ibadan-Akanran-Ogun State Boundary                ]</t>
  </si>
  <si>
    <t>(iii)   Other Inter-city Roads within the State                 ]</t>
  </si>
  <si>
    <t>Routine Maintenance of Township Roads</t>
  </si>
  <si>
    <t>Procurement of Plants/Equipment</t>
  </si>
  <si>
    <r>
      <t>(I)     Procurement of construction Plants/equipments (</t>
    </r>
    <r>
      <rPr>
        <sz val="10"/>
        <rFont val="Arial Narrow"/>
        <family val="2"/>
      </rPr>
      <t>three tippers of 20 tons</t>
    </r>
    <r>
      <rPr>
        <sz val="8"/>
        <rFont val="Arial Narrow"/>
        <family val="2"/>
      </rPr>
      <t>)</t>
    </r>
  </si>
  <si>
    <t>(ii)     Procurement of computers, copiers, printers and cameras</t>
  </si>
  <si>
    <t>(iii)     Procurement of utility/supervision vehicle for all Zones/Traffic Zones etc</t>
  </si>
  <si>
    <t xml:space="preserve">          (8 Hilux vehicles) </t>
  </si>
  <si>
    <t>(iv)    Procurement of road marking paints</t>
  </si>
  <si>
    <t>Maintenance and rehabilitation of State Establishment Rds</t>
  </si>
  <si>
    <t>(Hospitals, schools and Tertiary Institutions)</t>
  </si>
  <si>
    <t>Reconstruction of collapsed bridges and culverts and maintenance of other</t>
  </si>
  <si>
    <t xml:space="preserve"> hydraulic structures</t>
  </si>
  <si>
    <t>Soil/sub-soil investigations, survey and material testing</t>
  </si>
  <si>
    <t>Renovation of Zonal Accommodations</t>
  </si>
  <si>
    <t>TOTAL (OYSROMA)</t>
  </si>
  <si>
    <t>GRAND TOTAL(HEAD 457)</t>
  </si>
  <si>
    <t>HEAD 458 - EDUCATION</t>
  </si>
  <si>
    <t>MINISTRY OF EDUCATION</t>
  </si>
  <si>
    <t>Counterpart funding  for Normadic Education Programme</t>
  </si>
  <si>
    <t>Purchase of Sports Equipment</t>
  </si>
  <si>
    <t>MINISTRY OF EDUCATION (contd.)</t>
  </si>
  <si>
    <t>EDUCATION SERVICES</t>
  </si>
  <si>
    <t>EDUCATION SERVICES(contd)</t>
  </si>
  <si>
    <t>Schools Debate and Exam Ethics</t>
  </si>
  <si>
    <t>AANFE</t>
  </si>
  <si>
    <t>©    Construction of eight rooms office complex including conf. room at HQ</t>
  </si>
  <si>
    <r>
      <t>(c</t>
    </r>
    <r>
      <rPr>
        <b/>
        <sz val="12"/>
        <rFont val="Arial Narrow"/>
        <family val="2"/>
      </rPr>
      <t xml:space="preserve">)    </t>
    </r>
    <r>
      <rPr>
        <b/>
        <u/>
        <sz val="12"/>
        <rFont val="Arial Narrow"/>
        <family val="2"/>
      </rPr>
      <t>Purchase of office equipment</t>
    </r>
  </si>
  <si>
    <t xml:space="preserve">(i)  photocopier (1) </t>
  </si>
  <si>
    <t>(f)  Procurement of generating set at HQ</t>
  </si>
  <si>
    <t>BOARD FOR TECHNICAL AND VOCATIONAL EDUCATION(BOTAVED)</t>
  </si>
  <si>
    <t>(I)     Construction of 3 Workshop at GTC Ibadan, Iseyin, Saki</t>
  </si>
  <si>
    <t>(ii)    Construction of 1 unit of 3 classrooms at GTC Ibadan</t>
  </si>
  <si>
    <t>(iii)    Renovation of 6 workshops and Classroom buildings at GTC ,Oyo.</t>
  </si>
  <si>
    <t>(iv)  Completion of Technical Workshops and Classroom Buildings at GTC, Saki</t>
  </si>
  <si>
    <t>(v)    Construction of computer rooms at Ibadan,Oyo,Iseyin,Ogbomoso and Saki</t>
  </si>
  <si>
    <t>(vi)    Purchase of 1 buse for G.T.Cs</t>
  </si>
  <si>
    <t>(vii)   Purchase of 3 operational Vehicles</t>
  </si>
  <si>
    <t>(viii)  Extension Rehabilitation of office accommodation at   BOTAVED HQ.</t>
  </si>
  <si>
    <t>(ix)     Construction of Library for 5 GTCs</t>
  </si>
  <si>
    <t>(x)    Provision of consumable materials</t>
  </si>
  <si>
    <t>(xi)    Provision of Administrative Block for 2 GTC Ibadan,Ogbomoso &amp; Saki</t>
  </si>
  <si>
    <t>(xii)    Payment of Exam fees for NABTEB   Exams (2011)</t>
  </si>
  <si>
    <t>(xiii)   Running Grants for GTCs</t>
  </si>
  <si>
    <t>(xiv)   Provision of Telephones and Intercom /Internet Facilities at BOTAVED Headquarters.</t>
  </si>
  <si>
    <t>(xv)    Provision of Staff and Students' furnitures for the 5 GTCs.</t>
  </si>
  <si>
    <t>(xvi)   Renovation of staff quarters</t>
  </si>
  <si>
    <t>(xvii)    Purchase of equipment and tools for Tech. College</t>
  </si>
  <si>
    <t>(xviii)    Purchase of Computers for 5 GTC</t>
  </si>
  <si>
    <t>(xix)    Procurement of computers of BOTAVED HQ</t>
  </si>
  <si>
    <t>(xx)   Purchase and Installation of generator at  Botaved HQ</t>
  </si>
  <si>
    <t>(xxi)    Accreditation of courses programme at G.T.Cs.</t>
  </si>
  <si>
    <t>BOARD FOR TECHNICAL AND VOCATIONAL EDUCATION Cont</t>
  </si>
  <si>
    <t xml:space="preserve">(xxii)    Renovation/Construction  of 3 workshops at the </t>
  </si>
  <si>
    <t xml:space="preserve">           Permanent  Site  of GTC Saki &amp; Ogbomoso</t>
  </si>
  <si>
    <t xml:space="preserve">(xxiii)    Printing of Class Record of Attedance and Mark Sheet </t>
  </si>
  <si>
    <t>(xxiv)  Statutory Meeting of National Council on eudcation and JCCE</t>
  </si>
  <si>
    <t xml:space="preserve">(xxv)  Provision of Science Equipment/Materials for the 5 GTCs. </t>
  </si>
  <si>
    <t>(xxvi)  Purchase of Home Economics and Catering Equipment for the 5 GTCs.</t>
  </si>
  <si>
    <t>(xxvii)   Counterpart fund in the development of Technical</t>
  </si>
  <si>
    <t xml:space="preserve">            and Vocational Education for DFID programme.</t>
  </si>
  <si>
    <t>(xxviii)      School Quality Assurance.</t>
  </si>
  <si>
    <t>(xxix)    Provision of Sport Equipment for the 5 GTCs.</t>
  </si>
  <si>
    <t>(xxx)  Provision of Equipment and Materials for 3 Vocational Enterprises Institutions</t>
  </si>
  <si>
    <t>(xxxi)   Installation and Refurbishing of Equipment for the GTCs.</t>
  </si>
  <si>
    <t xml:space="preserve">(xxxii)   Purchase of Equipment for Business Education for 5 GTCs. </t>
  </si>
  <si>
    <t>(xxxiii)Procurement of Office Equipment/ Furniture for Botaved HQs</t>
  </si>
  <si>
    <t>(xxxiv)  Electrification of GTCs</t>
  </si>
  <si>
    <t>(xxxv)   Conduct of common enrnce examination into GTC</t>
  </si>
  <si>
    <t>(xxxvi)  Conduct of Research on TVE (for Planning)</t>
  </si>
  <si>
    <t>Sub -Total</t>
  </si>
  <si>
    <t>UNIVERSAL BASIC EDUCATION BOARD (SUBEB)</t>
  </si>
  <si>
    <t xml:space="preserve"> (a) New Building Construction (State Intervention: 3nos of a block</t>
  </si>
  <si>
    <t xml:space="preserve"> of 3 classrooms &amp; 4 compartment Toilets in each of the senatoria district)</t>
  </si>
  <si>
    <t>(b)  Pre-Primary: construction of ECCD Centres,3 per senatoria district</t>
  </si>
  <si>
    <t xml:space="preserve">(c)   Counterpart Cash Contribution (CCC) for UBE Programme:  </t>
  </si>
  <si>
    <t xml:space="preserve">     New Building  construction, Furniture, Textbooks ,Workshops etc</t>
  </si>
  <si>
    <t>Rehabilitation and Renovation of School Buildings</t>
  </si>
  <si>
    <t>(b)    Rehabilitation &amp; Renovation of LGUBEA Offices</t>
  </si>
  <si>
    <t>Classroom Furniture:</t>
  </si>
  <si>
    <t>Purchase of Motor Vehicles</t>
  </si>
  <si>
    <t>Purchase of 0ffice Furniture &amp; Equipment</t>
  </si>
  <si>
    <t>Computerization of Board's operation &amp; computer accessories</t>
  </si>
  <si>
    <t>Internet Learning Resource Centre</t>
  </si>
  <si>
    <t>Text Books &amp; Teaching Aids</t>
  </si>
  <si>
    <t>Library Shelves/Books</t>
  </si>
  <si>
    <t>Provision of exercise books</t>
  </si>
  <si>
    <t>Construction of 3 Science Laboratories at 0gbomoso North</t>
  </si>
  <si>
    <t xml:space="preserve"> 0gbomoso south and Irepo LGUBEAs</t>
  </si>
  <si>
    <t>Purchase of Book boxes for Mobile Library</t>
  </si>
  <si>
    <t>Household Furniture &amp; Equipment</t>
  </si>
  <si>
    <t>Loan and Advances</t>
  </si>
  <si>
    <t>(a)  Car Loan</t>
  </si>
  <si>
    <t xml:space="preserve">Purchase of motorcycle for LGUBEAs </t>
  </si>
  <si>
    <t>Construction of New Office Complex</t>
  </si>
  <si>
    <t>Construction of Model Mini Games &amp; Sports Centres in one Educational zone at N6m.</t>
  </si>
  <si>
    <t>Periodic comprehesive monitoring of schools</t>
  </si>
  <si>
    <t>Demolition of dilapidated structure</t>
  </si>
  <si>
    <t>Whole School Development programme (WSDP) for UBE Project</t>
  </si>
  <si>
    <t>Solar Power System to SUBEB Office</t>
  </si>
  <si>
    <t>Procurement of Drugs to First Aid Boxes in Schools</t>
  </si>
  <si>
    <t>Periodic Social Mobilization Scheme</t>
  </si>
  <si>
    <t>Sanitation Equipment/Wash hand basin for 2115 primary school</t>
  </si>
  <si>
    <t xml:space="preserve">IT Academics (3 Senitorial Districts)  </t>
  </si>
  <si>
    <t>Sub- Total</t>
  </si>
  <si>
    <t>OYO STATE LIBRARY BOARD</t>
  </si>
  <si>
    <t xml:space="preserve">Prototype Zonal Branch Libraries (Building) equipment &amp; Furniture     </t>
  </si>
  <si>
    <t>Provision of "Books for the existing service points</t>
  </si>
  <si>
    <t xml:space="preserve">Purchase of non-print media materials for existing service points at </t>
  </si>
  <si>
    <t>Elekuro and Dugbe (ICT Centre) including computers and accessories</t>
  </si>
  <si>
    <t xml:space="preserve">Rehabiltiation /construction and maintenance of buildings and </t>
  </si>
  <si>
    <t>premises at Dugbe, Bodija and Elekuro,Oyo,Saki &amp; Ogbomoso</t>
  </si>
  <si>
    <t>Security, fencing, landscaping and tarring of the Headquarters Libaray at Dugbe</t>
  </si>
  <si>
    <t>Provision and maintenance of Generator/Inverters</t>
  </si>
  <si>
    <t>Repairs of vehicle including mobile Library Vans</t>
  </si>
  <si>
    <t>Maintenance of Library Building Dugbe main</t>
  </si>
  <si>
    <t>Tour of schools and Local Govt. Libraries</t>
  </si>
  <si>
    <t>Training Programme (Library Proficiency Course)</t>
  </si>
  <si>
    <t>(a)     Video Library</t>
  </si>
  <si>
    <t>(b)      Book Fair</t>
  </si>
  <si>
    <t>©        Hall Development</t>
  </si>
  <si>
    <t>Purchase of Vehicles</t>
  </si>
  <si>
    <t>Building of Libraries at L.G. HQ.</t>
  </si>
  <si>
    <t>IFLA (International Fed. Of Library Assoc.Conference) Library visit &amp; Conference</t>
  </si>
  <si>
    <t>108a</t>
  </si>
  <si>
    <t>Development of Model Schools Libraries</t>
  </si>
  <si>
    <t>LADOKE AKINTOLA UNIVERSITY OF</t>
  </si>
  <si>
    <t>Development of the Ladoke Akintola University of Technology</t>
  </si>
  <si>
    <t>THE POLYTECHNIC, IBADAN</t>
  </si>
  <si>
    <t>Development of the Polytechnic and two Satelite Campuses</t>
  </si>
  <si>
    <t>EMMANUEL ALAYANDE COLLEGE OF EDUCATION, OYO</t>
  </si>
  <si>
    <t>Development of 0yo State  College of Education,0yo</t>
  </si>
  <si>
    <t>OYO STATE  COLLEGE OF AGRICULTURE, IGBOORA</t>
  </si>
  <si>
    <t>Development of Oyo State College of Agriculture, Igboora</t>
  </si>
  <si>
    <t>GRAND TOTAL (HEAD 458)</t>
  </si>
  <si>
    <t>HEAD 459  -  HEALTH</t>
  </si>
  <si>
    <t>MINISTRY OF HEALTH</t>
  </si>
  <si>
    <t xml:space="preserve">Implementationin the State Strategic Health Development Plan </t>
  </si>
  <si>
    <t>(b) Subscription &amp; maintenance of internet connectivity in Health institutions,facilities and the ministry</t>
  </si>
  <si>
    <t>Construction and upgrading of Health Care facilities for Undeserved  Areas</t>
  </si>
  <si>
    <t xml:space="preserve"> (A D B Assisted Health Systems Development project HSDP)(counterpart funding)</t>
  </si>
  <si>
    <t>Renovation/Equiping of existing Health Institutions:</t>
  </si>
  <si>
    <t>(a)     Items for School of Nursing, Midwifery and College of</t>
  </si>
  <si>
    <t xml:space="preserve">        Advance Nursing Studies, Oyo.  </t>
  </si>
  <si>
    <t>(i)    renovation of all existing structures                                }</t>
  </si>
  <si>
    <t>(ii)    completion of staff quarters                                           }</t>
  </si>
  <si>
    <t>(iii)   construction of a Cafetaria                                          }</t>
  </si>
  <si>
    <t>(iv)   Repair of the fence at  School of Nursing Eleyele      }</t>
  </si>
  <si>
    <t>(v)    Utility Vehicle 2(Nos)                                                        }</t>
  </si>
  <si>
    <t>(vi)   Procurement of Laptops                                                 }</t>
  </si>
  <si>
    <t>(vii)  Fencing  and provision of classrooms</t>
  </si>
  <si>
    <t>b    Items for school of Family Health Iyaganku, Ibadan:</t>
  </si>
  <si>
    <t>(i)    Construction and furnishing of a block of classroom</t>
  </si>
  <si>
    <t>(c)    Items for School of Hygiene, Eleyele Ibadan:</t>
  </si>
  <si>
    <t>(i)     Rehabilitation and furnishing of administrative and   classroom</t>
  </si>
  <si>
    <t xml:space="preserve">         blocks at the School of Hygiene, Eleyele, Ibadan</t>
  </si>
  <si>
    <t>(ii)    Construction of 3 classroom Blocks  for the School of Hygiene</t>
  </si>
  <si>
    <t xml:space="preserve">(iii)   Construction of additional office accommodation for the school of Hygiene, Eleyele </t>
  </si>
  <si>
    <t>(iv)    Establishment of standard laboratories for the School of Hygiene</t>
  </si>
  <si>
    <t>(v)    Printing of forms for School of Hygiene</t>
  </si>
  <si>
    <t>(vi)  Printing of forms for School of Nursing and Midwifery</t>
  </si>
  <si>
    <t>(a)  Completion of General Hospital Egbeda, Egbeda L/G</t>
  </si>
  <si>
    <t>(b)  Completion of the General Hospital at Iwere Ile</t>
  </si>
  <si>
    <t>(c)  Fencing of Hospitals under construction at Egbeda and Iwere Ile</t>
  </si>
  <si>
    <t>(d)  Fencing of general Hospital at Ilora</t>
  </si>
  <si>
    <t>(i)    Completion of Primary health centres at Masfala,    Ikija, Arulogun and Igbon</t>
  </si>
  <si>
    <t>(ii)    Construction of New pry Health Centres in under served political wards in the state</t>
  </si>
  <si>
    <t>(iii)    Completion of the Primary Health Centre, Jobele</t>
  </si>
  <si>
    <t>(a)  Special Grant for Post Graduate Training at Adeoyo Maternity Teaching Hospital</t>
  </si>
  <si>
    <t>(b)  Post Graduate Committee (AMTH)</t>
  </si>
  <si>
    <t>(c) Drainage Construction to empty into nearby river)</t>
  </si>
  <si>
    <t>(d)  Landscaping and beautification of both internal and external arrangement</t>
  </si>
  <si>
    <t>(e)  Procurement of office equipment and furniture for Adeoyo Mat. Hosp.</t>
  </si>
  <si>
    <t>Construction and renovation / equipping of Ring Road State Hospital, Ibadan</t>
  </si>
  <si>
    <t>Extension and Renovation of the State Blood Bank at Total Garden, Ibadan</t>
  </si>
  <si>
    <t>Procurement of Blood Bags AIDS &amp; Hepatitis Reagents for screening</t>
  </si>
  <si>
    <t xml:space="preserve">(a) Agrressive renovation of existing State/General Hospitals in the State and </t>
  </si>
  <si>
    <t xml:space="preserve">      provision of staff quarters, fencing, electricity, security and water</t>
  </si>
  <si>
    <t>(b) Renovation of existing State General Hospitals  including Chest Clnic</t>
  </si>
  <si>
    <t>(c)  State contribution to Ibarapa project (A joint venture between Oyo, State Govt,</t>
  </si>
  <si>
    <t xml:space="preserve">     Univesity of Ibadan, College of Medicine and the 3 Ibarapa Local Governments)</t>
  </si>
  <si>
    <t>(d)  Construction of Office and procurement of furniture for Advisory Board for Traditional Medicine</t>
  </si>
  <si>
    <t>(e)  Renovation /Reconstruction of Oni Memorial Children Hospital</t>
  </si>
  <si>
    <t>(f)   Jericho Specialist Hospt. Including provision of Staff Quarts. Fencing etc.</t>
  </si>
  <si>
    <t>(a)  Procurement of essential drugs surgical consumable together with</t>
  </si>
  <si>
    <t xml:space="preserve">     Special Drugs  to reduce infact and maternal mortality Rates</t>
  </si>
  <si>
    <t>(b) Procurement of I.E.C. gadgets (Information Tech. Materials) at the Drug information Unit)</t>
  </si>
  <si>
    <t>(c)  Refurbishing and equipping of the Pharmacovigilance Centre</t>
  </si>
  <si>
    <t>MINISTRY OF HEALTH Cont</t>
  </si>
  <si>
    <t>Reconstruction and equipping of Health Education Unit at Eleyele, Ibadan</t>
  </si>
  <si>
    <t>Health Education programme:  Procurement of Basic equipment, materials and vehicle</t>
  </si>
  <si>
    <t xml:space="preserve"> for Central and Zonal Health Education Unit at School of Hygiene, Eleyele, Ibadan</t>
  </si>
  <si>
    <t>School Health programme</t>
  </si>
  <si>
    <t>(a)  Immunisation and Oral Rehydration Therapy</t>
  </si>
  <si>
    <t>(b)  Middle Level Management Training (MLM) on Immunzation</t>
  </si>
  <si>
    <t>(a)  Malaria &amp; 0ther Vector diseases: Roll Back Malaria Programme</t>
  </si>
  <si>
    <t>(b)  Procurement of ITN Net, Integrated Combination Therapy and Integrated Vector Control etc</t>
  </si>
  <si>
    <t>(c)  Construction of office for Malaria Control Unit</t>
  </si>
  <si>
    <t>(d)  Printing of Yellow card</t>
  </si>
  <si>
    <t>(e)   Renovation of Tuberculosis Control</t>
  </si>
  <si>
    <t>Tuberculosis and Leprosy Control(Counterpart  Funding) for Damien Foundation</t>
  </si>
  <si>
    <t>(a)  HIV/AID Control Project in Oyo State (Counterpart Fund)</t>
  </si>
  <si>
    <t>(b)    Health Secrtor response fo HIV/AIDS Control  Activiies in the State</t>
  </si>
  <si>
    <t>State Tech. Assistance for PHC Implementation at L.G.A. level Statewide</t>
  </si>
  <si>
    <t>Procurement of equipment for Hospitals that are almost completed</t>
  </si>
  <si>
    <t xml:space="preserve"> at Iwere - Ile and Egbeda</t>
  </si>
  <si>
    <t>Provision of Equipment for 6-Bed Health Clinics at Masfala, Ikija Arulogun and Igbon</t>
  </si>
  <si>
    <t>(b)    State Technical assistance on provision of equipment to LGA</t>
  </si>
  <si>
    <t>Construction of office space and procurement of teaching aids</t>
  </si>
  <si>
    <t xml:space="preserve"> for Institute of 0ccupational Health</t>
  </si>
  <si>
    <t>Reconstrution/Upgrading of Public Health Laboratory</t>
  </si>
  <si>
    <t>Provision of modern equipment for Jericho Public Health Laboratory, Ibadan.</t>
  </si>
  <si>
    <t xml:space="preserve">  Maintenance of modern equipment at the Public Health Laboratory                                   </t>
  </si>
  <si>
    <t>Printing of Drug News Magazine and other logistic support for control of drugs,</t>
  </si>
  <si>
    <t xml:space="preserve">  prevention of counterfeit/fake drugs abuse</t>
  </si>
  <si>
    <t>Population Data Collection/digital Registration</t>
  </si>
  <si>
    <t>Reproductive Health</t>
  </si>
  <si>
    <t>(a)  Health Promotion &amp; Care/Material and Child Health (MCH)</t>
  </si>
  <si>
    <t xml:space="preserve">     family Planning   and Child spacing</t>
  </si>
  <si>
    <t>(b)    Family Planning and Child Spacing</t>
  </si>
  <si>
    <t>(c)   Expanded Life Planning Education (ELPE)</t>
  </si>
  <si>
    <t>(d)   Cervical Cancer Screening Centre</t>
  </si>
  <si>
    <t>(e) Non communicable Disease control</t>
  </si>
  <si>
    <t>Community Based Distribution (CBD) Family Planning</t>
  </si>
  <si>
    <t>Monitoring and Evaluation (M &amp; E) for Health Project</t>
  </si>
  <si>
    <t xml:space="preserve"> Immunization Activities National /State Immunization Day</t>
  </si>
  <si>
    <t>Mobilization Drive for Revenue generation from Private Health Institutions</t>
  </si>
  <si>
    <t>Task force activcities in the State / Procument of vehicles</t>
  </si>
  <si>
    <t>Health Institutions:</t>
  </si>
  <si>
    <t>(i)   Provision of Ambulances for Hospitals at Iresa Adu, Jericho</t>
  </si>
  <si>
    <t xml:space="preserve"> Nursing Home, Saki, Ado-Awaye, Igboora and Aremo</t>
  </si>
  <si>
    <t>(ii)   Procurement of Lanboratory equipment, chemicals, reagents for existing hospitals</t>
  </si>
  <si>
    <t>(iii)   New Born screening initiative</t>
  </si>
  <si>
    <t>(iv)  Abiyamo Programme</t>
  </si>
  <si>
    <t>Grants to 0yo State College of Advanced Nursing Studies</t>
  </si>
  <si>
    <t xml:space="preserve"> (OYSCANS) Provision of classroom blocks</t>
  </si>
  <si>
    <t>Provision of equipment and furniture for the Ministry</t>
  </si>
  <si>
    <t xml:space="preserve">Strengthening of facilities and purchase of Reagents for Sickle </t>
  </si>
  <si>
    <t xml:space="preserve"> Cell Screening in Ibadan, 0yo, 0gbomoso Saki and Eruwa</t>
  </si>
  <si>
    <t>Recontruction/Upgrading of Public Health Laboratory at Jericho.</t>
  </si>
  <si>
    <t>Integrated Maternal Neonata Child Health</t>
  </si>
  <si>
    <t>Provision of modern equipment for the Laboratory</t>
  </si>
  <si>
    <t>Procurement of vehicles for Hospitals monitoring</t>
  </si>
  <si>
    <t>Procurement of furnitures and equipment for hospital monitoring department</t>
  </si>
  <si>
    <t>(a)   Epidemic preparedness and rapid response</t>
  </si>
  <si>
    <t>(b)  Diseases surveillance activities</t>
  </si>
  <si>
    <t>©   Oyo State Ambulance Services</t>
  </si>
  <si>
    <t>Avian Influenza Control Activities in the State</t>
  </si>
  <si>
    <t>Guinea Warm Eradication Programme</t>
  </si>
  <si>
    <t xml:space="preserve">0nchocerciasis (River blindness) Control counterpart Funding  </t>
  </si>
  <si>
    <t>Complete renovation of the Ministry’s buildings(Library Complex)</t>
  </si>
  <si>
    <t>Nutrition activities of Women and Children</t>
  </si>
  <si>
    <t>Well People’s Clinic</t>
  </si>
  <si>
    <t>Implementationof National Health Insurance Scheme(NHIS) activities in the State,with</t>
  </si>
  <si>
    <t xml:space="preserve">  social protection Strategies and Community Health Insurance (Counterpart Fund)</t>
  </si>
  <si>
    <t>Renovation /Construction of fence for School of Family Health</t>
  </si>
  <si>
    <t xml:space="preserve">  Procurement of Bus for School of Family Health</t>
  </si>
  <si>
    <t>Provision of Lab. equipment and chemicals for training of Pharmacy Tech.</t>
  </si>
  <si>
    <t>Aggressive Procurement of modern equipment including Histo pathology Equipment,</t>
  </si>
  <si>
    <t xml:space="preserve"> Dental Equipment, Oxygen ConcentratorsOperating Tables Theatre Kit etc</t>
  </si>
  <si>
    <t>Setting up of Dialysis Unit in the State</t>
  </si>
  <si>
    <t>Establishment of oxygen plant to supply oxygen to existing hospitals in State</t>
  </si>
  <si>
    <t>Renovation and equipping of the Central Medical Store Ring road ibadan</t>
  </si>
  <si>
    <t>Procurement of equipment for Ring Road State Hospital, Oni Memorial</t>
  </si>
  <si>
    <t xml:space="preserve"> Children Hospital, Jericho Nursing Home and Jericho Specialist</t>
  </si>
  <si>
    <t>Reconstruction and Renovation of Jericho Nursing Home</t>
  </si>
  <si>
    <t>TOTAL (MINISTRY OF HEALTH)</t>
  </si>
  <si>
    <t>STATE HOSPITALS MANAGEMENT BOARD</t>
  </si>
  <si>
    <t>Purchase of Medical Laboratory Instruments</t>
  </si>
  <si>
    <t>Contigency Vote for Emergency Disaster / Epidemic and Rapid Response</t>
  </si>
  <si>
    <t>Purchase of 40KVA generator for Central Medical Diagnostic Centre/Dental Centre,Dugbe</t>
  </si>
  <si>
    <t>Minor renovation in Hospitals</t>
  </si>
  <si>
    <t>Purchase of Physiotheraphy Equipment</t>
  </si>
  <si>
    <t>Purchase of hospitals beds</t>
  </si>
  <si>
    <t>Purchase of vehicles</t>
  </si>
  <si>
    <t>Provision of office furniture and equipment</t>
  </si>
  <si>
    <t>Computerisation and Networking</t>
  </si>
  <si>
    <t>Purchase of Air-conditioners</t>
  </si>
  <si>
    <t>Second Phase conversion of Blood Bank Qrts 855</t>
  </si>
  <si>
    <t>Radiation Protection of Staff and Equipment</t>
  </si>
  <si>
    <t>Sinking of Bore-hole to Hospitals</t>
  </si>
  <si>
    <t>Purchase of X-Ray machine</t>
  </si>
  <si>
    <t>Minor Medical Equipment</t>
  </si>
  <si>
    <t>Purchase of Dental Equipment</t>
  </si>
  <si>
    <t>Purchase of Lawnmovers</t>
  </si>
  <si>
    <t xml:space="preserve">Purchase of 30 KVA Sound Proof generator with installation for </t>
  </si>
  <si>
    <t>Gen. Hosp. Iseyi and General  Hosp. Ilora</t>
  </si>
  <si>
    <t>Purchase of Patient Uniforms, Clothing &amp; Beddings</t>
  </si>
  <si>
    <t>Purchase of Computers, Printers,Scanners and 6.5 KVA Generator</t>
  </si>
  <si>
    <t xml:space="preserve"> for Computer room/PR&amp;S</t>
  </si>
  <si>
    <t>Mobile Waste Disposal Bins</t>
  </si>
  <si>
    <t>Provision of physical structure at State Hospitals,Arowomole Ogbomoso</t>
  </si>
  <si>
    <t>Reconstruction  of Annex Building OYSHMB (1st Phase)</t>
  </si>
  <si>
    <t>Installation of Fire Protection Equipment in Hospitals and Headquarter</t>
  </si>
  <si>
    <t xml:space="preserve">Capital Development of LAUTECH Teaching </t>
  </si>
  <si>
    <t>Hospital Ogbomoso</t>
  </si>
  <si>
    <t>Hospital Osogbo</t>
  </si>
  <si>
    <t>GRAND TOTAL (HEAD 459)</t>
  </si>
  <si>
    <t>HEAD 460  -  INFORMATION AND CULTURE</t>
  </si>
  <si>
    <t>MINISTRY OF INFORMATION &amp; ORIENTATION</t>
  </si>
  <si>
    <t>Purchase of Office Furniture and Equipment</t>
  </si>
  <si>
    <t xml:space="preserve">Purchase of Photographic Materials Equipment:- </t>
  </si>
  <si>
    <t>(a)   4 Nikon D70 Still Cameral</t>
  </si>
  <si>
    <t>(b)  4 Nikon lenses 18-200mm f/3.5.5.6</t>
  </si>
  <si>
    <t xml:space="preserve">©    2 Canon 7d Still camera </t>
  </si>
  <si>
    <t>(d)  2 Canon Lenses 70-300mmf/4.5.6</t>
  </si>
  <si>
    <t>(e)  4 laptops , Scanner HP,  1 External Hard Disk</t>
  </si>
  <si>
    <t>(f)     2 computer sets ,  Electronic flash light, 2Epson Stylus Printer Pro 3880</t>
  </si>
  <si>
    <t>(g)   1HP Photo smart 8750 , Cannon PIXMA pro 9000</t>
  </si>
  <si>
    <t>Purchase of Digital Video Cameral and materials</t>
  </si>
  <si>
    <t>Purchase of editing machine writers and accessories</t>
  </si>
  <si>
    <t>Production of Calendar, Diaries &amp; Season Cards</t>
  </si>
  <si>
    <t xml:space="preserve">Government Publication (Newspaper Advertorial, Alore Publication Pacesetter </t>
  </si>
  <si>
    <t xml:space="preserve">Magazine insight, spotlight 1/4 Hour window </t>
  </si>
  <si>
    <t xml:space="preserve">Construction of New Information Centres at Igboora, Ogbomoso and Igboho </t>
  </si>
  <si>
    <t>Equipment of Information Library and  Data Bank</t>
  </si>
  <si>
    <t>Purchase of equipment for the cassette and video material preservation</t>
  </si>
  <si>
    <t>Equipment for Graphic Arts :  carving &amp; engraving machine, Plaque molding machine,</t>
  </si>
  <si>
    <t>heat tranfer matchine for caps and pocket size TR4 Paper (consumable)</t>
  </si>
  <si>
    <t xml:space="preserve">Renovation of existing Information Centres at Oyo &amp; Iseyin </t>
  </si>
  <si>
    <t>Procurement of 2 Nos Complete Computer Sets and Laptops</t>
  </si>
  <si>
    <t>Purchase of equipment for PAE System (Phase 2)</t>
  </si>
  <si>
    <t>Renovation of H.Q. Buildings</t>
  </si>
  <si>
    <t>Purchase of  New Vehicles</t>
  </si>
  <si>
    <t xml:space="preserve">Grassroots Enlightenment on Government Programmes and Activities </t>
  </si>
  <si>
    <t xml:space="preserve">Procurement of equipment,  working tools and materials for Press Centre </t>
  </si>
  <si>
    <t>Counterpart fund for UNICEF Programme,  Avail Influenza,</t>
  </si>
  <si>
    <t xml:space="preserve"> HIV/AIDs and Immunization Programme</t>
  </si>
  <si>
    <t>Establishment of Oyo State archive</t>
  </si>
  <si>
    <t>Construction of Car Park</t>
  </si>
  <si>
    <t>Reactivation of Lift</t>
  </si>
  <si>
    <t>TOTAL (MIN. OF INFORMATION)</t>
  </si>
  <si>
    <t>OYO STATE TOURISM BOARD</t>
  </si>
  <si>
    <t xml:space="preserve">  Purchase of office furniture &amp; </t>
  </si>
  <si>
    <t xml:space="preserve">  Procurement of Computers and laptops</t>
  </si>
  <si>
    <t>Installation of Website Design connectivity</t>
  </si>
  <si>
    <t>(i)  Economic investigastion research, field investigation on  Tourism Centres</t>
  </si>
  <si>
    <t>(a)  Upgrading of Captain Bowers Tower; Tarring of accessible road</t>
  </si>
  <si>
    <t>(b)    Ado-Awaye suspended Lake;Construction of step  cases</t>
  </si>
  <si>
    <t xml:space="preserve">  and hand rail   and repair of hall</t>
  </si>
  <si>
    <t>(c)    Agbele Hill, Igbetti</t>
  </si>
  <si>
    <t>(d)   Iyan Nla Hill, Tede, Tarring of accessible road</t>
  </si>
  <si>
    <t>(e)    Old Oyo Relics, Tarring of accessible road</t>
  </si>
  <si>
    <t>OYO STATE TOURISM BOARD Contd</t>
  </si>
  <si>
    <t>(g)    Eleku Rock, Lagelu, Tarring of accesible road</t>
  </si>
  <si>
    <t>(h)    Sogidi Lake, Awe, dredging and fencing of lake</t>
  </si>
  <si>
    <t>(i)    Prototype Native Soap Factory Awe</t>
  </si>
  <si>
    <t>(j)    Palace Museum, Ogbomoso</t>
  </si>
  <si>
    <t>(k)     Asejire water Works, building of suspended Bridge</t>
  </si>
  <si>
    <t xml:space="preserve">        and Multi Shopping Complex </t>
  </si>
  <si>
    <t>(l)   Protype Identification Ijaye War Relics</t>
  </si>
  <si>
    <t>(m)   Protype Identification  Aso Oke weaving Centre, Iseyin</t>
  </si>
  <si>
    <t>(n)  Protype identification of Bishop Ajayi Crowther Village Osoogun</t>
  </si>
  <si>
    <t>(o)   Protype identification Imofin Hill Tapa</t>
  </si>
  <si>
    <t>(p)   Erection of Monument lagelu Hill (Oke Badan)</t>
  </si>
  <si>
    <t>(q)  Iyamapo Hill Igbeti Purchase of four cars</t>
  </si>
  <si>
    <t>World Tourism Day</t>
  </si>
  <si>
    <t>Reproduction of Tourism Brochure</t>
  </si>
  <si>
    <t>Establishment of Tourism Village</t>
  </si>
  <si>
    <t>Development of Native Soap Manufacturing Centre</t>
  </si>
  <si>
    <t>Designing of Website and itnerconnectivity</t>
  </si>
  <si>
    <t>Landscaping/Drainage paving of Tourism Office</t>
  </si>
  <si>
    <t>Renovation of Tourism Office</t>
  </si>
  <si>
    <t xml:space="preserve">Oyo Festival/Carnival </t>
  </si>
  <si>
    <t xml:space="preserve">Purchase of New Generating set   </t>
  </si>
  <si>
    <t>Royal Forest, Igboho (Fencing</t>
  </si>
  <si>
    <t xml:space="preserve">TOTAL </t>
  </si>
  <si>
    <t>GOVERNMENT PRINTING CORPORATION</t>
  </si>
  <si>
    <t>Purchase of Digital Colour Separation Machine</t>
  </si>
  <si>
    <t>Roofing of Government Press Building Administrative Block, machine section</t>
  </si>
  <si>
    <t xml:space="preserve"> and mechanical Composition Section</t>
  </si>
  <si>
    <t>Refurbishing of existing air-conditioners</t>
  </si>
  <si>
    <t>Raising of fence</t>
  </si>
  <si>
    <t>Purchase of Stitching Macine</t>
  </si>
  <si>
    <t>Purchase of KORD Printing Machine</t>
  </si>
  <si>
    <t>COUNCIL FOR ARTS &amp; CULTURE</t>
  </si>
  <si>
    <t>Rehabilittion of Cultural Centre Complex</t>
  </si>
  <si>
    <t>Acquisition of a Computer Set</t>
  </si>
  <si>
    <t>Wall fencing and landscaping</t>
  </si>
  <si>
    <t>Purchase of vehicle</t>
  </si>
  <si>
    <t>Rehabilitation of Escalator</t>
  </si>
  <si>
    <t>Rehabilitation of the Craft Village Huts/Construction of Accommodation</t>
  </si>
  <si>
    <t>Construction of Office Accommodation</t>
  </si>
  <si>
    <t>Procurement of Musical Instrument</t>
  </si>
  <si>
    <t>BROADCASTING CORPORATION OF OYO STATE</t>
  </si>
  <si>
    <t>Purchase of spare parts for Basorun AM Tx</t>
  </si>
  <si>
    <t>Digitalization of AM Studios</t>
  </si>
  <si>
    <t>Digitalization of Ajilete and Oke-Ogun FM stations</t>
  </si>
  <si>
    <t>Relocation of Ajilete Broadcasting House to Ogbomoso Township</t>
  </si>
  <si>
    <t xml:space="preserve">Sattelite Linkage for B TV </t>
  </si>
  <si>
    <t xml:space="preserve">Sattelite Segment Booking (1 yr) for OB TV </t>
  </si>
  <si>
    <t>Purchase of 4 nos of 450 KVA generator for Ajilete/ Oke-Ogun FM/TV</t>
  </si>
  <si>
    <t>Purchase of 2 nos of 500 KVA generator for Ile-Akede and Old Ife road Ibadan</t>
  </si>
  <si>
    <t>Production Studio equipment for Ajilete and Oke-Ogun FM stations</t>
  </si>
  <si>
    <t>Ilora,Ipapo ,Alaga and Gambari Stations/Spare parts fo FM Tx for Ajilete /Alaga</t>
  </si>
  <si>
    <t>Transmission Lines for TV,Old Ife road Station</t>
  </si>
  <si>
    <t>Iron Fencing / Palisade of the immediate surroundings of  Alaga and Ajilete Stations</t>
  </si>
  <si>
    <t>Purchase of  2 nos portable 2 KW FM Transmitters/ Consultanc y fee</t>
  </si>
  <si>
    <t>/Completing CCTV,IleAkede</t>
  </si>
  <si>
    <t>PABX / Intercom for Ajilete, Alaga and Oje-Owode Stations</t>
  </si>
  <si>
    <t>Digital &amp; Analogue Control TV Links between Basorun &amp; Old-Ife road Station</t>
  </si>
  <si>
    <t>Construction of multipurpose Event Hall at Ile-Akede Orita Basorun, Ibadan</t>
  </si>
  <si>
    <t>Supply and installation of 5 KW Solid-State TV Transmitters for Ajilete station</t>
  </si>
  <si>
    <t>Construction of TV Studio at Ogbomoso</t>
  </si>
  <si>
    <t>Establishment of a new FM Radio at Ilora, Oyo</t>
  </si>
  <si>
    <t>175kva automatic voltage regulator (AVR)</t>
  </si>
  <si>
    <t>Spare parts for TV Transmitters: Ibadan, Alaga</t>
  </si>
  <si>
    <t>10KW solid state TV Transmitter for Ibadan  &amp; Ajilete</t>
  </si>
  <si>
    <t>Satallite Linkage equipment for OBTV</t>
  </si>
  <si>
    <t>1Nos of 450 kva generator for Oke Ogun FM</t>
  </si>
  <si>
    <t xml:space="preserve">  BCOS Ibadan, Ilora, Alagaand Ojeowode</t>
  </si>
  <si>
    <t>Spare parts for AM Trasmitter at Ile Akede</t>
  </si>
  <si>
    <t>Toyota Hilux pick up jeep</t>
  </si>
  <si>
    <t>Solar power Security Light</t>
  </si>
  <si>
    <t>Electrical power panel, Re-distribution at HQ</t>
  </si>
  <si>
    <t>5Nos Non-Linear Editing Bay</t>
  </si>
  <si>
    <t>Earthing (TV TxS)</t>
  </si>
  <si>
    <t>Complete Digital 3-camera Studio Facilities</t>
  </si>
  <si>
    <t>Media Monitoring Computer System with Networking, logging &amp; invoicing Devices</t>
  </si>
  <si>
    <t xml:space="preserve">Commercial Jingle production </t>
  </si>
  <si>
    <t>Production of Promotional Jingle for all in House Programme</t>
  </si>
  <si>
    <t>Provision of Momentum items for Cliens in BCOS Channels</t>
  </si>
  <si>
    <t>Staging of sales Promotion/Exhibition &amp; Attendanced of Corporate Trade Fairs</t>
  </si>
  <si>
    <t>Marketing Sales Promotion , Trade Fairs</t>
  </si>
  <si>
    <t>Documentaries, Political figures/pension allites in Nig.</t>
  </si>
  <si>
    <t>Drama Radio: Social Yoruba drama</t>
  </si>
  <si>
    <t>Commissioning of Traditional Yoruba Drama</t>
  </si>
  <si>
    <t>Audience/studio based/School base Quiz Prograzmmes Yoruba &amp; English  TV</t>
  </si>
  <si>
    <t>Audience/studio based/School base Quiz Prograzmmes Yoruba &amp; English  (Radio)</t>
  </si>
  <si>
    <t>Social Jingles (Radio)</t>
  </si>
  <si>
    <t>Social Jingles T.V</t>
  </si>
  <si>
    <t>Station ident: (Radio</t>
  </si>
  <si>
    <t>Station ident: (TV)</t>
  </si>
  <si>
    <t>Repackaging/Funding/Production of in-house Prog. (TV)</t>
  </si>
  <si>
    <t>Repackaging/Funding/Production of in-house Prog. (Radio)</t>
  </si>
  <si>
    <t>Fillers/Library; Acquisition of Musical/Geographical Fillers</t>
  </si>
  <si>
    <t>Production of Eng &amp; Yoruba Eg Epo sise, oge sise, Orin Ewuro etc</t>
  </si>
  <si>
    <t>News production and development</t>
  </si>
  <si>
    <t>14 Nos Digital Cameras</t>
  </si>
  <si>
    <t>Establishment of Lagos and Abuja Bureaus / News Room/ Studio</t>
  </si>
  <si>
    <t>4-Nos Kia rio (2 for Ibadan 1 for Lagos 1 for Abuja Bureaus</t>
  </si>
  <si>
    <t>Accommodation for out-stations staff</t>
  </si>
  <si>
    <t>Fuirniture for new Bureau Offies in Lagos and Abuja</t>
  </si>
  <si>
    <t>Studio set up in Lagos and Abuja</t>
  </si>
  <si>
    <t>4 No Computer System Unit</t>
  </si>
  <si>
    <t>10 Nos Laptops plus Software</t>
  </si>
  <si>
    <t>2Nos Generating set for Abuja and Lagos office</t>
  </si>
  <si>
    <t>Personnel Software Project</t>
  </si>
  <si>
    <t>MINISTRY OF CULTURE AND TOURISM</t>
  </si>
  <si>
    <t>Cultural Exchange Programmes</t>
  </si>
  <si>
    <t>Upgrading of Bower'sTower</t>
  </si>
  <si>
    <t>Installation of Wbsite, Design and connectivity</t>
  </si>
  <si>
    <t>GRAND TOTAL (HEAD 460)</t>
  </si>
  <si>
    <t>HEAD 461  -  SOCIAL DEVELOPMENT, YOUTH &amp; SPORTS</t>
  </si>
  <si>
    <t>MINISTRY OF YOUTH AND SPORTS</t>
  </si>
  <si>
    <t>Completion of Projects at Lekan Salami Sports Complex</t>
  </si>
  <si>
    <t>(i)      Indoor Sports Hall</t>
  </si>
  <si>
    <t>(ii)    Rehabilitation of Squash Hall</t>
  </si>
  <si>
    <t>(iii)   Swimming Pool</t>
  </si>
  <si>
    <t>Oyo State Games Village, Akanran, Ona-Ara</t>
  </si>
  <si>
    <t>(i)     Renovation of Durbar Stadium, Oyo</t>
  </si>
  <si>
    <t>(ii)    Regrassing of the Pitch</t>
  </si>
  <si>
    <t>Construction of Spectators’ stand at Eleruwa Stadium</t>
  </si>
  <si>
    <t>Cutting of Field and Running tracks at Saki Stadium</t>
  </si>
  <si>
    <t>Remodelling of Soun Stadium, Ogbomoso</t>
  </si>
  <si>
    <t>Completion of Block wall fence of Igboora Township Stadium</t>
  </si>
  <si>
    <t>Construction of Ago Are Youth Development Centre</t>
  </si>
  <si>
    <t xml:space="preserve"> Furnishing of Oyo State Executive gymnasium  Mokola</t>
  </si>
  <si>
    <t>Purchase of Office Equipment and Furniture (Air-conditioners, generating set</t>
  </si>
  <si>
    <t>Purchase of Motor Vehicles for the Directorates , Project Monitoring vehicle</t>
  </si>
  <si>
    <t>NYSC Permanent Orientation site, Iseyin (Construction of Building Structures)</t>
  </si>
  <si>
    <t>Rehabilitation of the Ministry's Conference Room</t>
  </si>
  <si>
    <t>Procurement of Sports Equipment to Secondary Schools (Annual)</t>
  </si>
  <si>
    <t>Construction of Toilet for the Ministry</t>
  </si>
  <si>
    <t>Construction of Perimetre block wall fence and gate house at Igangan, stadium</t>
  </si>
  <si>
    <t xml:space="preserve"> Total</t>
  </si>
  <si>
    <t>MINISTRY OF WOMEN AFFAIR, COMM. DEVELOPMENT AND SOCIAL WELFARE (WOMEN AFFAIRS)</t>
  </si>
  <si>
    <t>Continuation/Completion  of  State Centre for  Women  Development,</t>
  </si>
  <si>
    <t xml:space="preserve"> samonda, Ibadan</t>
  </si>
  <si>
    <t>Procurement of Equipment  to Women Training Centre</t>
  </si>
  <si>
    <t>Renovation of Rebahilitation Centre, Moniya and other welfare homes</t>
  </si>
  <si>
    <t>Purchase of  Trainning equipment for Social Welfare Institutions in the State</t>
  </si>
  <si>
    <t>Construction of Boys  approved School,  Igboho (Continuation of fence)</t>
  </si>
  <si>
    <t>Construction of Rescue centre for displaced persons e.g destitutes Refuges</t>
  </si>
  <si>
    <t>Renovation of social Dev. Staff Training centre Samonda</t>
  </si>
  <si>
    <t>Procurement of generating set at Staff Training Centre</t>
  </si>
  <si>
    <t>Renovation of Juvenile Remand Home Ijokodo</t>
  </si>
  <si>
    <t xml:space="preserve"> Renovation of zonal offices </t>
  </si>
  <si>
    <t>Establishment of a Multipurpose Day Care Centre for the Elderly in the State</t>
  </si>
  <si>
    <t>Grants - in - aid for Self Help Projects</t>
  </si>
  <si>
    <t>Enhancement / Grants to L.G. /Grassroot Integrated Project</t>
  </si>
  <si>
    <t>Purchase of Project Support Communication Equipment (Agbajo-Owo Programme)</t>
  </si>
  <si>
    <t>Establishment of viewing Centres in L/G in the State</t>
  </si>
  <si>
    <t>Purchase of vehicle for Project Monitoring and Rehabilitation Centre for Disabled, Moniya</t>
  </si>
  <si>
    <t>Renovation and equipping State Breastfeeding and Day Care Centres</t>
  </si>
  <si>
    <t>Community Based Vocational Rehabilitation  for the Disabled Programme</t>
  </si>
  <si>
    <t>Women Empowerment Programme/Trade Fair Programmes</t>
  </si>
  <si>
    <t xml:space="preserve">Equipment for Children's Parliament office and purchase of bus for parliamentarians  </t>
  </si>
  <si>
    <t>OYO STATE AGENCY FOR YOUTH DEVELOPMENT</t>
  </si>
  <si>
    <t>Renovation of International Youth year (IYY) Youth Village, Ajoda</t>
  </si>
  <si>
    <t>Sinking of Borehole by WATSAN</t>
  </si>
  <si>
    <t>Completion of Oyo Youth Centre,Durbar,Oyo</t>
  </si>
  <si>
    <t>Construction of Vocational Youth Centre (Igboora &amp; Ogbomoso)</t>
  </si>
  <si>
    <t>Youth Empowerment</t>
  </si>
  <si>
    <t>OYO STATE SPORTS COUNCIL</t>
  </si>
  <si>
    <t>Maintenance of  Indoor Sports Hall of 0yo State Sports council</t>
  </si>
  <si>
    <t>Maintenance of all Zonal Sports offices and facilities  i.e. 0yo, 0gbomoso,</t>
  </si>
  <si>
    <t xml:space="preserve"> Eruwa, Saki and 0lubadan</t>
  </si>
  <si>
    <t>Purchase and Installation of Public Address system for the Lekan</t>
  </si>
  <si>
    <t xml:space="preserve"> Salami Stadium</t>
  </si>
  <si>
    <t xml:space="preserve">Fencing of Stadia land at 0gbomoso, 0yo, Eruwa,Saki, Ibadan and Iseyin </t>
  </si>
  <si>
    <t>Purchase of motor vehicle</t>
  </si>
  <si>
    <t>Purchase of office equipment</t>
  </si>
  <si>
    <t>Provision and rehabilitation of toilet facilities at Lekan Salami Stadium Complex</t>
  </si>
  <si>
    <t xml:space="preserve">Construction work on Sports Hostels at Lekan Salami Stadium Complex </t>
  </si>
  <si>
    <t>Purchase of Audio Visual Equipment for athletes</t>
  </si>
  <si>
    <t xml:space="preserve">Purchase of field maintenance Equipment i.e Tractor, Mower etc </t>
  </si>
  <si>
    <t>Rehabilitation and Partitioning of office</t>
  </si>
  <si>
    <t>Drilling of borehole and re-grassing of the playing pitch lekan salami stadium</t>
  </si>
  <si>
    <t xml:space="preserve">Purchase and Installation of outdoor Tartan tracks and remodeling of   </t>
  </si>
  <si>
    <t>Lekan Salami Stadium Complex and Consultancy on remodeling</t>
  </si>
  <si>
    <t xml:space="preserve">Renovation of Lekan Salami Stadium and Pavillion </t>
  </si>
  <si>
    <t>Maintenance of Playing pitch of Lekan Salami Stadium</t>
  </si>
  <si>
    <t>Provision and Installation of information and communication</t>
  </si>
  <si>
    <t xml:space="preserve"> Technology facility for the Sports Council</t>
  </si>
  <si>
    <t>Rehabilitation and Piping of Boreholes</t>
  </si>
  <si>
    <t>Renovation of weightlifting Gym</t>
  </si>
  <si>
    <t>Shooting Stars Sports Club</t>
  </si>
  <si>
    <t>CROWN FOOTBALL CLUB, OGBOMOSO</t>
  </si>
  <si>
    <t>Crown Football Club, Ogbomoso</t>
  </si>
  <si>
    <t>MINISTRY OF WORKS</t>
  </si>
  <si>
    <t>FIRE SERVICES</t>
  </si>
  <si>
    <t xml:space="preserve">Purchase of  new Fire Fighting vehicles and reactivation of broken down </t>
  </si>
  <si>
    <t>fire fighting and utility vehicles</t>
  </si>
  <si>
    <t>Construction/Renovation of Fire Stations</t>
  </si>
  <si>
    <t>Sinking of Boreholes in all Fire Stations</t>
  </si>
  <si>
    <t xml:space="preserve">Purchase of loose equipment .e.g  delivery hose., B.A. Refilling charging </t>
  </si>
  <si>
    <t>Machine  Extinguishers etc</t>
  </si>
  <si>
    <t>Purchase of generating sets of various KVA, Batteries for fire trucks and</t>
  </si>
  <si>
    <t xml:space="preserve"> complete set of solar power system at Fire Service Hqts.</t>
  </si>
  <si>
    <t>Purchase of Fire Services Training School teaching aids,books, computer,</t>
  </si>
  <si>
    <t xml:space="preserve"> Projectors photocopier machines, and provision of furniture and electrical </t>
  </si>
  <si>
    <t xml:space="preserve">Overseas course, seminars, conference of Directors of Fire Services/ </t>
  </si>
  <si>
    <t>Chief Fire Officers</t>
  </si>
  <si>
    <t xml:space="preserve">Purchase and maintenance of high frequency radio  communication and </t>
  </si>
  <si>
    <t>Electrical equipment</t>
  </si>
  <si>
    <t>Provision of fire Alarm Detection and Exitinguishing system for MW&amp;T</t>
  </si>
  <si>
    <t xml:space="preserve"> and fire Extinguisher fire station</t>
  </si>
  <si>
    <t>GRAND TOTAL(HEAD 461)</t>
  </si>
  <si>
    <t>HEAD 462  -  WATER RESOURCES AND WATER SUPPLY</t>
  </si>
  <si>
    <t>WATER CORPORATION OF OYO STATE</t>
  </si>
  <si>
    <t xml:space="preserve">Rehabilitation of existing treatment plant at Eleyele,Asejire and 0segere </t>
  </si>
  <si>
    <t xml:space="preserve"> Water Works including Network Distribution expansion(ADF/ADB/0YSG</t>
  </si>
  <si>
    <t>Ibadan Water Supply Project III ADB/OYSG(Rehabilitation Strengthening</t>
  </si>
  <si>
    <t xml:space="preserve"> &amp; Expansion of Ibadan Distribution Network</t>
  </si>
  <si>
    <t>Procurement of Water Treatment Chemicals</t>
  </si>
  <si>
    <t>Water works Energy Consumption</t>
  </si>
  <si>
    <t>Maintenance of existing Dams</t>
  </si>
  <si>
    <t>Construction of Ayete/Tapa/Idere Water Supply Schemes</t>
  </si>
  <si>
    <t>(Ibarapa North Local Government)</t>
  </si>
  <si>
    <t>Dedicated Power line to Saki Water Supply Schdme</t>
  </si>
  <si>
    <t xml:space="preserve">Expansion of Oyo Town and Environs Water Supply Scheme </t>
  </si>
  <si>
    <t>Construction of Mini Water Supply schemes in 8 Local Government HQs.</t>
  </si>
  <si>
    <t>(Ido, Akinyele, Ona-Ara,Oluyole, Atisbo, Surulere, Ogo Oluwa &amp; Afijio</t>
  </si>
  <si>
    <t>Construction of Ilero Water Supply Scheme</t>
  </si>
  <si>
    <t xml:space="preserve">Expansion of Ogbomoso/Ikoyi-Ile Water Supply Scheme </t>
  </si>
  <si>
    <t>Laying of New Rising Mains to Igboora and Resuscitation of Booster Station</t>
  </si>
  <si>
    <t>Fencing of Phase 1 Asejire Water Supply Scheme</t>
  </si>
  <si>
    <t xml:space="preserve">Rehabilitation and Expansion of igbetti Water Scheme </t>
  </si>
  <si>
    <t>Purchase of computers (Hard and Software)</t>
  </si>
  <si>
    <t>Renovation of Booster Stations throughout the State</t>
  </si>
  <si>
    <t>Construction of Permanent Structures in 2 Districts</t>
  </si>
  <si>
    <t>Refurbishment of existing Low &amp; High lift pump and procument of 1 no</t>
  </si>
  <si>
    <t xml:space="preserve"> new low lift  at Asejire water supply</t>
  </si>
  <si>
    <t>Purchase of Survey Equipment (GPS)</t>
  </si>
  <si>
    <t>Purchase of Hydrological Equipment</t>
  </si>
  <si>
    <t>Replacement of Filter Media in Water Supply Schemes</t>
  </si>
  <si>
    <t>Control Panels for Pumps at Agodi Booster Station</t>
  </si>
  <si>
    <t>Purchase of Laboratory Equipment &amp; other Accessories</t>
  </si>
  <si>
    <t>Replacement of Ososami overhead Braithwaite tank</t>
  </si>
  <si>
    <t>Repair of damaged overhead Braithwaite tank at Owode</t>
  </si>
  <si>
    <t>Purchase and installation  of Electro-mechanical equipments in all Water Supply Scheme</t>
  </si>
  <si>
    <t>Extension of  pipelines  of Water  Supply to new areas in the State</t>
  </si>
  <si>
    <t>Purchase of spare parts for pumps</t>
  </si>
  <si>
    <t>Training faciliteis &amp; Conferences</t>
  </si>
  <si>
    <t>Construction of Booster Station for Felele &amp; Environs</t>
  </si>
  <si>
    <t>Construction of Ago-Are/Tede/Irawo Water Supply scheme (Atisbo LGA)</t>
  </si>
  <si>
    <t>Rehabilitation of Igboho Water supply Scheme</t>
  </si>
  <si>
    <t>Dedicated Power line to Saki Water Supply Schemes</t>
  </si>
  <si>
    <t>Repair of KSB  Low Lift Pumps with Spare parts at Asejire Water supply scheme</t>
  </si>
  <si>
    <t>Study / Design and construction of Oko water supply Scheme</t>
  </si>
  <si>
    <t>Bulk purchase of Pipes and repair materials</t>
  </si>
  <si>
    <t>Study , Design,and construction of Ago Are,Tede,Irawo Water Supply(Atisbo LG)</t>
  </si>
  <si>
    <t>Mapping of all existing pipelines in the State</t>
  </si>
  <si>
    <t>OYO STATE WATSAN PROJECT</t>
  </si>
  <si>
    <t xml:space="preserve">(i)     Ancilliary drilling tool (DTH) Hammers, Button bits, sleeves etc) </t>
  </si>
  <si>
    <t>(ii)    Handpumps (including special tools, one year spare parts plus</t>
  </si>
  <si>
    <t xml:space="preserve">          connecting rods and riser pipes)</t>
  </si>
  <si>
    <t>(iii)    Submersible Pumps and Cables</t>
  </si>
  <si>
    <t xml:space="preserve">(iv)   PVC Casing Pipes (Screen and Blind) </t>
  </si>
  <si>
    <t>(v)   Erection of Stanchions and Overhead Tanks</t>
  </si>
  <si>
    <t>(vi)    Drilling Lubricants (Rando 68, SAE 10, SAE 40,PAO Oil &amp; Perfora 100</t>
  </si>
  <si>
    <t>(vii)   VIP Latrines Construction Materials</t>
  </si>
  <si>
    <t>(viii)    Constuction of Urinals &amp; Handwash System in Pry. Schools</t>
  </si>
  <si>
    <t>(ix)   Laboratory Chemicals</t>
  </si>
  <si>
    <t>(x)   Spare Parts (for Light and Heavy Duty vehicles, Rigs and Compressor</t>
  </si>
  <si>
    <t>(xi)   Purchase of complete fleet of drilling Rig and accessories</t>
  </si>
  <si>
    <t>(xii)    Solar Powered Borehole System</t>
  </si>
  <si>
    <t>(xiii)    Purchase of safety Kit</t>
  </si>
  <si>
    <t>(xiv)    Construction of borehole in Schools</t>
  </si>
  <si>
    <t>(xv)   Advocacy /Sensitisation activities towards promotion of Safe WASH</t>
  </si>
  <si>
    <t xml:space="preserve">        culture at State LGEA and Community levels</t>
  </si>
  <si>
    <t>MINISTRY OF WATER RESOURCES</t>
  </si>
  <si>
    <t>(i)  Development and Management of Water Bodies (springs, fountains etc)</t>
  </si>
  <si>
    <t>(ii)   Supply of potable water from Agodi Booster station to the Secretariat Building Complex</t>
  </si>
  <si>
    <t>(iii)   Establishment of Data Bank for the Ministry</t>
  </si>
  <si>
    <t>(iv)   Inventory of Water resources in the State</t>
  </si>
  <si>
    <t>Water Supply and Irrigation</t>
  </si>
  <si>
    <t>(v)    Construction of Mini Water Supply Scheme in eight (8) Local Govt.</t>
  </si>
  <si>
    <t xml:space="preserve">         (a) Ido Local Government</t>
  </si>
  <si>
    <t xml:space="preserve">         (b)    Akinyele Local Government</t>
  </si>
  <si>
    <t xml:space="preserve">        ©     Ona-Ara Local Government</t>
  </si>
  <si>
    <t xml:space="preserve">         (d)   Oluyole Local Government</t>
  </si>
  <si>
    <t xml:space="preserve">         (e)   Surulere Local Government</t>
  </si>
  <si>
    <t xml:space="preserve">         (f)  Afijio Local Government</t>
  </si>
  <si>
    <t xml:space="preserve">        (g)   Lagelu Local Government</t>
  </si>
  <si>
    <t>GRAND TOTAL(HEAD 462)</t>
  </si>
  <si>
    <t>HEAD 463  -  ENVIRONMENTAL SANITATION, SEWERAGE AND DRAINAGE</t>
  </si>
  <si>
    <t>MINISTRY OF ENVIRONMENT AND HABITAT</t>
  </si>
  <si>
    <t>DEPARTMENT OF ENVIRONMENTAL SANITATION AND SEWERAGE</t>
  </si>
  <si>
    <t>FLOOD/EROSION CONTROL</t>
  </si>
  <si>
    <t>Maintenance of channels of rivers/streams</t>
  </si>
  <si>
    <t>A     CONSTRUCTED :</t>
  </si>
  <si>
    <t>(i)     Desilting of Lower Ogunpa Channel</t>
  </si>
  <si>
    <t>(ii)    Destling of Middle Ogunpa Channl</t>
  </si>
  <si>
    <t>(ii)    Desitling of Ogunpa lake</t>
  </si>
  <si>
    <t>B.     NATURAL</t>
  </si>
  <si>
    <t>(i)     Dredginng of Rivers/Streams in Ibadan Zone</t>
  </si>
  <si>
    <t>(ii)    Dredging of Rivers/Streams in Oke-Ogun Zone I</t>
  </si>
  <si>
    <t>(iii)   Dredging of Rivers/Streams in Oke-Ogun Zone II</t>
  </si>
  <si>
    <t>(iv)   Dredging of Rivers/Streams in Oyo Zone</t>
  </si>
  <si>
    <t>(v)    Dredging of Rivers/Streams in Ogbomosho Zone</t>
  </si>
  <si>
    <t>(vi)   Dredging of Rivers/Streams in Ibarapa Zone</t>
  </si>
  <si>
    <t>C.     STUDY AND DESIGN</t>
  </si>
  <si>
    <t>(i)  Study and Design of flood and erosion prone Rivers  and areas in Oyo State</t>
  </si>
  <si>
    <t>D.      CLEARING OF BLOCKED DRAINS</t>
  </si>
  <si>
    <t>(i) Removal of Silts and debris from drains along  major roads in Ibadan Metropolis</t>
  </si>
  <si>
    <t>(ii)  Removal of silts and debris from drains along major roads in other</t>
  </si>
  <si>
    <t xml:space="preserve">      towns of  of the state</t>
  </si>
  <si>
    <t>ENVIRONMENTAL AND ECOLOGICAL MANAGEMENT PROJECTS</t>
  </si>
  <si>
    <t xml:space="preserve">(i)     Identification, study, Design and construction  of environmental and </t>
  </si>
  <si>
    <t xml:space="preserve">       ecological  projects in Oyo  State (Externally Funded Projects)</t>
  </si>
  <si>
    <t>SOLID WASTES MANAGEMENT</t>
  </si>
  <si>
    <t>(i)    Identification, acquisition and construction of new dumpsites  in Oyo,</t>
  </si>
  <si>
    <t xml:space="preserve">       Ogbomoso, Ibadan, Saki, Iseyin, Eruwa and Igboho in Oyo, Ogbomoso,</t>
  </si>
  <si>
    <t xml:space="preserve">       Ibadan, Saki, Iseyin, Eruwa and Igboho</t>
  </si>
  <si>
    <t>(ii)    Fencing of Ajakanga Disposal Site in Ibadan</t>
  </si>
  <si>
    <t>(iii)   Procurement of Litter Bins for major urban Roads   and Public places in  Ibadan</t>
  </si>
  <si>
    <t>(iv)    Re-activation of Waste Recycling Plants at Bodija  Market and Ayeye</t>
  </si>
  <si>
    <t xml:space="preserve">         Market, Ibadan</t>
  </si>
  <si>
    <t xml:space="preserve">(v)     Counterpart contribution on Integrated Solid Waste  Management Projects </t>
  </si>
  <si>
    <t>(vi)     Purchase of Refuse Trucks/Skip Eaters</t>
  </si>
  <si>
    <t>(vii) Provision of 150 Skip bins across the State                                          )</t>
  </si>
  <si>
    <t>(viii) Repair of 100 Roll-On and Roll Off Containers for the placement        )</t>
  </si>
  <si>
    <t xml:space="preserve">        in strategic places                                                                               )</t>
  </si>
  <si>
    <t>SEWERAGE AND SEWAGE TREATMENT</t>
  </si>
  <si>
    <t>(i)     Design of Sewerage Treatment plant for Ibadan</t>
  </si>
  <si>
    <t>(ii)    Development and Management of Water Bodies</t>
  </si>
  <si>
    <t xml:space="preserve"> (iii)  Palliative Repair of UCH effluent Treatment Plant</t>
  </si>
  <si>
    <t xml:space="preserve"> (iv)  Procurement and Management Acquisition of MobileToilets</t>
  </si>
  <si>
    <t>POLUTION CONTROL</t>
  </si>
  <si>
    <t>(i)     Provision of environmental monitoring vehicle</t>
  </si>
  <si>
    <t>(ii)  Purchase of environmental Laboratory Equipment at Eleyele</t>
  </si>
  <si>
    <t>(iii) Purchase of Industrial Monitoring Wears/Precautionary wears safety kits</t>
  </si>
  <si>
    <t>(iv)    Sewerage Treatment Scheme eg. Waste stabilization pond</t>
  </si>
  <si>
    <t>(v)    Implementation of National Environmental sanitation policy /programme</t>
  </si>
  <si>
    <t>(vi)     Purchase of Chemicals for desinfection and disinfestations</t>
  </si>
  <si>
    <t>(vii)    Environmental Sanitation of Gaari Processing Centres in Oyo State</t>
  </si>
  <si>
    <t xml:space="preserve">            (Counterpart Contribution)</t>
  </si>
  <si>
    <t>( viii)   Monitoring, Evaluation and Data generation for possible international</t>
  </si>
  <si>
    <t xml:space="preserve">             carbon credit assistance</t>
  </si>
  <si>
    <t xml:space="preserve"> (ix)   Routine in house Scincetific /Technical Research</t>
  </si>
  <si>
    <t>(x)     Biomediation of lead polluted sites in Ibadan</t>
  </si>
  <si>
    <t>(i)     Construction and furnishing of office Complex</t>
  </si>
  <si>
    <t>(ii)    Construction of seven Zonal offices for Oyo State Waste Managmt Auth.</t>
  </si>
  <si>
    <t>(iii)     Renovation of Office Building</t>
  </si>
  <si>
    <t>(iv)    Landscaping &amp; Bautification of Govt. House and  Secretariat Complex</t>
  </si>
  <si>
    <t>(v)     Establishment of Data Base for the Ministry</t>
  </si>
  <si>
    <t>(vi)      Development of GIS Laboratory for Monitoring of waste generated in Oyo State</t>
  </si>
  <si>
    <t>(vii)    Construction of Prototype Public toilets and Comfort Stations</t>
  </si>
  <si>
    <t xml:space="preserve">          in all Zones in Oyo State</t>
  </si>
  <si>
    <t>DEPARTMENT OF ENVIRONMENTAL BEAUTIFICATION</t>
  </si>
  <si>
    <t>(i)  Urban Tree planting and sensitisation of the public in Ibadan and other zones</t>
  </si>
  <si>
    <t>(ii)    National Tree Planting Campaign</t>
  </si>
  <si>
    <t>(iii)     Beautification of Public Building and surroundings</t>
  </si>
  <si>
    <t>(iv)    Maintenance of Horticultural Nursery</t>
  </si>
  <si>
    <t>(v)   Beautification of Iwo Road Interchange</t>
  </si>
  <si>
    <t>(vi)   Procurement of Herbicide and Insecticide</t>
  </si>
  <si>
    <t xml:space="preserve">(vii)  Purchase, spare parts and maintenance of Mechanized equipment </t>
  </si>
  <si>
    <t xml:space="preserve">         e.g. Tractor, slasher, lawn mower etc    </t>
  </si>
  <si>
    <t xml:space="preserve">(viii)     Maintenance and greening of open spaces, parks and islands in </t>
  </si>
  <si>
    <t xml:space="preserve">           Ibadan Metropolis and other major Towns in the State</t>
  </si>
  <si>
    <t>(ix)  Beautification of Government Avenue and Street</t>
  </si>
  <si>
    <t>(x)    Landscaping &amp; Beutification of Government House  and Secretariat Complex</t>
  </si>
  <si>
    <t>(xi)  Tree felling and trimming activities</t>
  </si>
  <si>
    <t>(xii)   Hand  Tools and implements</t>
  </si>
  <si>
    <t>(xiii)  Propagation of Medicina plant</t>
  </si>
  <si>
    <t>TOTAL (MIN. OF ENVIRONMENT)</t>
  </si>
  <si>
    <t>OYO STATE SOLID WASTE MANAGEMENT AUTHORITY</t>
  </si>
  <si>
    <t>Fabrication &amp; Repair of Skip Bins</t>
  </si>
  <si>
    <t>Procurement of New Equipment  and utility vehicles :</t>
  </si>
  <si>
    <t>7 No Patrol Van,double cabin Toyota Hilux,2 no 10 tons Tippers,</t>
  </si>
  <si>
    <t>2 nos Skip Eaters and  2 nos Towing Vehicles</t>
  </si>
  <si>
    <t>Acquisition of Tyres, Batteries, Tubes and Refuse handling items,rakes etc</t>
  </si>
  <si>
    <t>Repair &amp; Refurbishing of heavy Equipment and Plant and Purchase of spare Parts</t>
  </si>
  <si>
    <t>Office furniture &amp; Equipment,Purchase of Computers,Installation,Networking</t>
  </si>
  <si>
    <t xml:space="preserve"> and Maintenance</t>
  </si>
  <si>
    <t>Upgrading and Maintenance of existing dump Sites and clearing of</t>
  </si>
  <si>
    <t xml:space="preserve">  unauthorized refuse depots (fumigation Special Sanitation inclusive) </t>
  </si>
  <si>
    <t>Procurement of Public Enlightment Equipments</t>
  </si>
  <si>
    <t>First Aids treatment facilities</t>
  </si>
  <si>
    <t>Fire Extinguishers for Compactors,office and dump sites.</t>
  </si>
  <si>
    <t>Take-off grant for Zonal offices</t>
  </si>
  <si>
    <t>TOTAL (463)</t>
  </si>
  <si>
    <t>HEAD 464  -  HOUSING</t>
  </si>
  <si>
    <t>MINISTRY OF LAND, HOUSING &amp; SURVEY</t>
  </si>
  <si>
    <t>Provision of Staff Housing Loan</t>
  </si>
  <si>
    <t>Construction of Land Deed Registry for the State.</t>
  </si>
  <si>
    <t xml:space="preserve"> Land Acquisition</t>
  </si>
  <si>
    <t>Provision of Infrastructure for Existing and New Schemes (G.R.As)</t>
  </si>
  <si>
    <t>Valuation for Structure/Crop Enumeration</t>
  </si>
  <si>
    <t>Land Management &amp; Registration Records(Digital deed Records)</t>
  </si>
  <si>
    <t xml:space="preserve">Maintenance/Development of GIS/LRIS Laboratory (including Development </t>
  </si>
  <si>
    <t>of Website)/Operation and Management of computers for the Ministry</t>
  </si>
  <si>
    <t xml:space="preserve">Construction of Housing Estate (Flagship Project)               </t>
  </si>
  <si>
    <t>HOUSING CORPORATION  OF OYO STATE</t>
  </si>
  <si>
    <t>(i)  Purchase of Office Equipment (Telephone, Accounting Machine</t>
  </si>
  <si>
    <t xml:space="preserve">     and Computer Expenses)</t>
  </si>
  <si>
    <t>(ii)  Purchase of Office Furniture</t>
  </si>
  <si>
    <t>(iii)  Purchase of Drawing Equipment and materials</t>
  </si>
  <si>
    <t>(iv)  Staff Housing Loan</t>
  </si>
  <si>
    <t>(v)  Maintenance of Equipment and Plants</t>
  </si>
  <si>
    <t>(vi)  Purchase of Motor Vehicle/motor Cycle</t>
  </si>
  <si>
    <t>(vii)  Placing the Corporation on Internet</t>
  </si>
  <si>
    <t>(viii)  Fuel and Lubricants</t>
  </si>
  <si>
    <t>(ix)  Pace-Setter Primary Mortgage Institution</t>
  </si>
  <si>
    <t>BUILDING SECTOR</t>
  </si>
  <si>
    <t>(x)  Provision of infrastructural facilities in Corp. Estates</t>
  </si>
  <si>
    <t>(xi)  Maintenance of Infrastructural Facilities</t>
  </si>
  <si>
    <t>(xii)  Repair / Maintenance of lift at Agbowo Shopping Complex</t>
  </si>
  <si>
    <t>(xiii)  Renovation of Agbowo Shopping Complex</t>
  </si>
  <si>
    <t>(xiv)  Construction of Houses and compensation</t>
  </si>
  <si>
    <t>HOUSING AND LAND ALLOCATION</t>
  </si>
  <si>
    <t>(xv)  Acquisition of Land for New Estate/Plots Survey</t>
  </si>
  <si>
    <t>(xvi)  Payment of Compensation on Land and Crops</t>
  </si>
  <si>
    <t>NOTE: Only N250m which is for construction of houses is the capital provision for Housing</t>
  </si>
  <si>
    <t>Corporation.  All other expenditures are to be met through its IGR</t>
  </si>
  <si>
    <t>POST PRIMARY TEACHING</t>
  </si>
  <si>
    <t xml:space="preserve"> SERVICE  COMMISSION</t>
  </si>
  <si>
    <t>Teachers Housing Board</t>
  </si>
  <si>
    <t>GRAND TOTAL (HEAD 464)</t>
  </si>
  <si>
    <t>HEAD 465  -  TOWN AND COUNTRY PLANNING</t>
  </si>
  <si>
    <t>OFFICE OF THE SURVEYOR-GENERAL</t>
  </si>
  <si>
    <t>Reproduction of Maps</t>
  </si>
  <si>
    <t>Inter-State and Intral L/G Boundaries</t>
  </si>
  <si>
    <t>Establishment &amp; Maintenance of Survey  Control beacons</t>
  </si>
  <si>
    <t xml:space="preserve">Purchase of Digital Mapping equipment and replacement of </t>
  </si>
  <si>
    <t xml:space="preserve"> Survey Equipment &amp; Tools</t>
  </si>
  <si>
    <t>Special Mapping for some L/G HQS</t>
  </si>
  <si>
    <t>Maintenance of Cadastral Survey Services</t>
  </si>
  <si>
    <t xml:space="preserve">Provision of Digital Mapping and Geographic Information Network </t>
  </si>
  <si>
    <t>Purchase and maintenance of computers</t>
  </si>
  <si>
    <t>Establishment of Ibadan Circular Road (Claims and Right of way Survey works</t>
  </si>
  <si>
    <t>Development of GIS.LIRS Laboratory including development website</t>
  </si>
  <si>
    <t>Establishment of modern rail line from bakatari toOdo-Oba ,Iwo</t>
  </si>
  <si>
    <t>SUB-TOTAL</t>
  </si>
  <si>
    <t>MINISTRY OF PHYSICAL PLANNING AND URBAN DEVELOPMENT</t>
  </si>
  <si>
    <t>(i)    Preparation of Strategic Development Plans  for 0yo state</t>
  </si>
  <si>
    <t>(ii)   Preparation of Inventory of Water Bodies and  Hydrological Maps</t>
  </si>
  <si>
    <t xml:space="preserve">        in 0yo State</t>
  </si>
  <si>
    <t>(iii)   Inner City Environmental and Socio Economic  Regeneration Project</t>
  </si>
  <si>
    <t xml:space="preserve">(iv)   Strategic Traffic Management Plan for Major Urban  Areas of 0yo State </t>
  </si>
  <si>
    <t>(v)     Preparartion of Development Plans for selected Local Govt.</t>
  </si>
  <si>
    <t xml:space="preserve">(vi)   Preparation of Master Plans for Major Settlements </t>
  </si>
  <si>
    <t xml:space="preserve">          (Ibadan, Oyo, Ogbomoso and Saki and Iseyin)</t>
  </si>
  <si>
    <t>(vii)    Preparation of Development Plans for Key Villages</t>
  </si>
  <si>
    <t>Plan Implementation</t>
  </si>
  <si>
    <t>(I)     Development and Beautification of open spaces  in Major Urban Centres</t>
  </si>
  <si>
    <t>(ii)    Development Control Activities</t>
  </si>
  <si>
    <t>(iii)    Public englighte ment on Town Planning</t>
  </si>
  <si>
    <t>COUNTERPART FUNDING FOR EXTERNAL SUPPORT PROGRAMMES</t>
  </si>
  <si>
    <t>(I)     Federal Government UNICEF Project on  Urban Basic Service</t>
  </si>
  <si>
    <t xml:space="preserve">       (Survey and Montoring of resources from External Support Agency)</t>
  </si>
  <si>
    <t>(ii)   Sustainable Ibadan Project</t>
  </si>
  <si>
    <t xml:space="preserve">(iii)  Replication of sustanable city project in other city (ogbomoso and oyo) </t>
  </si>
  <si>
    <t>CONSULTANCY SERVICES</t>
  </si>
  <si>
    <t>Singnage and Advertisement control activities</t>
  </si>
  <si>
    <t>(i)     Production of Street Naming Facilities</t>
  </si>
  <si>
    <t>GRAND TOTAL (HEAD 465)</t>
  </si>
  <si>
    <t>HEAD 467 -  GENERAL ADMINISTRATION</t>
  </si>
  <si>
    <t>0FFICE OF THE GOVERNOR</t>
  </si>
  <si>
    <t>(i)     Property Dev. at Abuja</t>
  </si>
  <si>
    <t>(ii)    Maintenance &amp; Renovation of Abuja Liaison Office</t>
  </si>
  <si>
    <t>(i)    Renovation of govt. house/Banquet Hall</t>
  </si>
  <si>
    <t>(ii)   Renovation and maintenance of Govt. guest houses</t>
  </si>
  <si>
    <t>(iii)   Maintenance of PABX</t>
  </si>
  <si>
    <t>(a)   Purchase of Motor Vehicles</t>
  </si>
  <si>
    <t>(b)   Refurbishing of vehicles</t>
  </si>
  <si>
    <t xml:space="preserve">(c)    Purchase of 0ffice Equip. &amp; Furniture    </t>
  </si>
  <si>
    <t>(d)   Equipment for Transport Pool</t>
  </si>
  <si>
    <t>(e) Renovation of Staff Qrts</t>
  </si>
  <si>
    <t>(f)    Purchase of Communication/Security  Equipment and provision of logistics (JTF)</t>
  </si>
  <si>
    <t>(g)   Uniforms- Drivers/Watchmen</t>
  </si>
  <si>
    <t>(h)    Boots and Raincoats</t>
  </si>
  <si>
    <t>(i)    Ikeja VIP Guest House/New Liaison Office Lagos Building</t>
  </si>
  <si>
    <t>(j)   Renovation of Deputy Governor's Lodge</t>
  </si>
  <si>
    <t>(k)    Purchase of Gen. Set for Governor’s 0ffice Annex, Agodi</t>
  </si>
  <si>
    <t>(m)     Fire proofing/burglary of Cabinet Archives</t>
  </si>
  <si>
    <t>(n)     Mini Loud Speakers for Executive Chambers</t>
  </si>
  <si>
    <t>(p)   Surveillance Equipment for the Government House  and Secretariat Premises</t>
  </si>
  <si>
    <t>(q)   Office/ Accommodation of Political functionaries</t>
  </si>
  <si>
    <t>(r)    NEPAD/APRM Projects</t>
  </si>
  <si>
    <t>(s)  Creation /Equipping of cabinet Archive</t>
  </si>
  <si>
    <t>(t)  Purchase of equipment &amp; materials for disabled people/ special units</t>
  </si>
  <si>
    <t>(u)  Purchase of Keke  NAPEP</t>
  </si>
  <si>
    <t>Renovation/Extension of Governor's Office and its Annex</t>
  </si>
  <si>
    <t>Purchase of generating set for Governor's Office</t>
  </si>
  <si>
    <t>Renovation/Refurbishing of Office &amp; Official Quarters of SSG</t>
  </si>
  <si>
    <t>Computerization  of Government Activities</t>
  </si>
  <si>
    <t>Expansion of MIC Office</t>
  </si>
  <si>
    <t>Fumigation of the 0ffice of the Governor</t>
  </si>
  <si>
    <t>Purchase of Fire Extinguisher</t>
  </si>
  <si>
    <t>Payment of Insurance Premium</t>
  </si>
  <si>
    <t>Purchase and Refurbishment of joint Task Force Vehicle</t>
  </si>
  <si>
    <t>Completion of Renovation of joint Task Force Office Complex</t>
  </si>
  <si>
    <t>Renovation of Abefele Special Squad’s  ) Office complex</t>
  </si>
  <si>
    <t>Completion of new Library for Governor's 0ffice</t>
  </si>
  <si>
    <t>Independent Power Project</t>
  </si>
  <si>
    <t>Free Trade Zone</t>
  </si>
  <si>
    <t>Construction of new Governor's Office</t>
  </si>
  <si>
    <t>Fencing  &amp; Fortification of Secretariat complex plus CCTV</t>
  </si>
  <si>
    <t>(b) Illumination of Secretariat Complex</t>
  </si>
  <si>
    <t>POLICY COORDINATION DEPARTMENT</t>
  </si>
  <si>
    <t>(A)</t>
  </si>
  <si>
    <t>Proposed Community Improvement Programme (CIP) in 33 Local Govt. Area of 0yo State:</t>
  </si>
  <si>
    <t>(i)     Egbeda Local Govt.</t>
  </si>
  <si>
    <t>(ii)    0luyole Local Govt. - Dada, 0lubadan, Seko, 0lomi Masifala, Alaho, 0nipe, abanla,</t>
  </si>
  <si>
    <t xml:space="preserve">          Alata, 0ke Suna, Moboluwaji</t>
  </si>
  <si>
    <t>(iii)  0go 0luwa L.G. - Pontela akintola, Ife 0dan, Ajaawa Pontela 0lode, Arogbo, 0tamokun</t>
  </si>
  <si>
    <t>(iv)    Surulere L.G.-Gambari, 0rile Igbon, Egbeda, Ladokun, Gbede, Aroje, 0ke 0ja, Patiko 0ko</t>
  </si>
  <si>
    <t>(v)   0gbomoso South L.G.-Abepe, 0lope marun</t>
  </si>
  <si>
    <t>(vi)   Afijio L.G. Fiditi, Ilora, Akinmorin, 0niyanrin</t>
  </si>
  <si>
    <t>(vii)  0yo West L.G.-0lo0jogbodu, Akeetan, Isale 0yo</t>
  </si>
  <si>
    <t>(viii)   0yo East - Idi Ape, Akesan</t>
  </si>
  <si>
    <t>(ix)    Atiba L.G. - Saabo, aafin, Ashipa, Amejiogbe</t>
  </si>
  <si>
    <t>(x)   Iseyin L.G. - Koso, Peller, Molete, 0ja 0ba</t>
  </si>
  <si>
    <t>(xi)   Itesiwaju L.G. - Ipapo, 0tu</t>
  </si>
  <si>
    <t>(xii)  0lorunsogo L.G.-Dogo, Igbeti, Gen. Hosp.</t>
  </si>
  <si>
    <t xml:space="preserve">(xiii)  0orelope L.G. </t>
  </si>
  <si>
    <t>(xiv)  Saki West L.g.</t>
  </si>
  <si>
    <t>(xv)  Saki East Local Govt.</t>
  </si>
  <si>
    <t>(xvi)  Iwajola Local Govt.</t>
  </si>
  <si>
    <t>(xvii)  Ido Local Govt.</t>
  </si>
  <si>
    <t>(xviii)  Ibarapa Central L.G.</t>
  </si>
  <si>
    <t>(xix)   Ibarapa North</t>
  </si>
  <si>
    <t>(xx)    Lagelu L.G. - Kutayi, Lalupon, Ejioku, elesu</t>
  </si>
  <si>
    <t>(xxi)   Akinyele Local Government</t>
  </si>
  <si>
    <t>(xxii)  Ibadan North East Local Government</t>
  </si>
  <si>
    <t>(xxiii)  Ibadan North Local Government</t>
  </si>
  <si>
    <t>(xxiv)     Atisbo Local Government</t>
  </si>
  <si>
    <t>(xxv)     Kajola Local Government</t>
  </si>
  <si>
    <t>(B)</t>
  </si>
  <si>
    <t xml:space="preserve">(i)  Asphaltic Improvement of Road Network/ Maintenance of existing </t>
  </si>
  <si>
    <t>CIP Projects at Mokola, Yemetu, 0ke Aremo, 0remeji Agugu &amp; 0gbere</t>
  </si>
  <si>
    <t>(ii)     Maintenance of Mass transit Park</t>
  </si>
  <si>
    <t>(iii)    Dualisation of Mass Transit Road</t>
  </si>
  <si>
    <t>(iv)      Provision of Borehole and Washing Bay</t>
  </si>
  <si>
    <t>(v)     Provision of Modern Restaurant</t>
  </si>
  <si>
    <t>(vi)    Computerization of Database</t>
  </si>
  <si>
    <t xml:space="preserve">0YO STATE PILGRIMS WELFARE BOARD </t>
  </si>
  <si>
    <t>(CHRISTIAN WING)</t>
  </si>
  <si>
    <t>(i)     Hall Building Project</t>
  </si>
  <si>
    <t>(ii)     Transit Chalet Building project</t>
  </si>
  <si>
    <t>(iii)     Purchase of 2 computer sets</t>
  </si>
  <si>
    <t>(iv)     Purchase of Electronic equipment</t>
  </si>
  <si>
    <t>(v)      Purchase of 1 Unit vehicle</t>
  </si>
  <si>
    <t>(vi)    Purchase of Motorcycle</t>
  </si>
  <si>
    <t>(vii)    Provision of furniture for existing office</t>
  </si>
  <si>
    <t>OYO STATE PILGRIMS WELFARE BOARD</t>
  </si>
  <si>
    <r>
      <t xml:space="preserve">       </t>
    </r>
    <r>
      <rPr>
        <b/>
        <u/>
        <sz val="12"/>
        <rFont val="Arial Narrow"/>
        <family val="2"/>
      </rPr>
      <t>(MUSLIM WING)</t>
    </r>
  </si>
  <si>
    <t>(i)     Building of 0ffice Complex including a Conference Room</t>
  </si>
  <si>
    <t>(ii)    Construction of Mosque</t>
  </si>
  <si>
    <t>(iii)    Construction of three (3) additional hostels</t>
  </si>
  <si>
    <t>(iv)    Provision of beds and matresses</t>
  </si>
  <si>
    <t>(v)     Provision of office furniture for existing office</t>
  </si>
  <si>
    <t>(vi)    Evacuation of Septic Tanks and repair of Toilets in the Camp</t>
  </si>
  <si>
    <t>(vii)    Purchase of 2 utility vehicles</t>
  </si>
  <si>
    <t>(viii)     Purchase of electronic equipment (TV set)etc</t>
  </si>
  <si>
    <t>(ix)       Expansion of the Board's Existing Admin. Block</t>
  </si>
  <si>
    <t>(x)       Purchase of new generating set</t>
  </si>
  <si>
    <t>(xi)    Purchase of 5 computer sets</t>
  </si>
  <si>
    <t>(xii)     Purchase of 10 units of split Air conditioner</t>
  </si>
  <si>
    <t>(xiii)     Repair of Boreholes</t>
  </si>
  <si>
    <t>UNDP</t>
  </si>
  <si>
    <t>Replication of UNDP Assisted Project</t>
  </si>
  <si>
    <t>STATE EMERGENCY MANAGEMENT AUTHORITY</t>
  </si>
  <si>
    <t>(i) State Contribution to SEMA Fund</t>
  </si>
  <si>
    <t>(ii)  Construction of Warehouse for Relief Materials</t>
  </si>
  <si>
    <t>(iii  Provision of Camplike Clinic</t>
  </si>
  <si>
    <t>(iv) Procurement &amp; distribution of relief Material</t>
  </si>
  <si>
    <t xml:space="preserve">(v) Construction of office Complex </t>
  </si>
  <si>
    <t>(vi)  Purchase of disaster rescue equipment e.g search and Tap Camera etc</t>
  </si>
  <si>
    <t xml:space="preserve">(vii)  Libary resources center </t>
  </si>
  <si>
    <t>(viii)  Purchase of HI-LUX Van (Double Cabin) 18 seater bus motor cycle</t>
  </si>
  <si>
    <t>(ix)  Planning OYOSEMA on Internet</t>
  </si>
  <si>
    <t>(X) Purchase of Ambulance and Powered Motorcycle</t>
  </si>
  <si>
    <t>CSDA(Community &amp;Social Development Agency)</t>
  </si>
  <si>
    <t xml:space="preserve">(i)    Support for (New CSDA project) Staff </t>
  </si>
  <si>
    <t>(ii)   Counterpart Fund for CSDA Phase 2</t>
  </si>
  <si>
    <t>(iii)     Provsion of office accommodation</t>
  </si>
  <si>
    <t>(iv)Capacity Building for New CSDA Staff</t>
  </si>
  <si>
    <t>(i)    Purchse of vehicles</t>
  </si>
  <si>
    <t>(ii)    Office Equipment, Computers and Networking</t>
  </si>
  <si>
    <t>(iii)  Construction of 5 Room Office Block</t>
  </si>
  <si>
    <t>OYO STATE SOCIAL ECONOMIC MANAGEMENT TEAM (OSSEMAT)</t>
  </si>
  <si>
    <t>(ii)    Purchse of 2 Laptops,2 Desktops, 2Printers and Accessories</t>
  </si>
  <si>
    <t xml:space="preserve">        1 Photocopier, Internet Access and subscription</t>
  </si>
  <si>
    <t xml:space="preserve">(iii)    Purchase of 0ffice Equip. &amp; Furniture    </t>
  </si>
  <si>
    <t>TOTAL (OFFICE OF THE EXECUTIVE GOVERNOR)</t>
  </si>
  <si>
    <t>OFFICE OF THE HEAD OF SERVICE</t>
  </si>
  <si>
    <t>(i)     Construction of 0ffice Complex for the  Head of Service</t>
  </si>
  <si>
    <t>(ii)    Furnishing of the Office of the Head of Service</t>
  </si>
  <si>
    <t>(iii)     Renovation and Equiping of the official  Qrts/0ffice of the Head of Service</t>
  </si>
  <si>
    <t>(iv)    Purchase of 0ffice furniture and equipment</t>
  </si>
  <si>
    <t>(v)    Purchase of 1 No each of 30 &amp; 18 Seater Buses</t>
  </si>
  <si>
    <t>(vi)    Archiving of Service Matters</t>
  </si>
  <si>
    <t>(vii)   Provision of ID Cards for Civil Servants</t>
  </si>
  <si>
    <t>(viii)    Purchase of Laptop for Perm. Secretaries/Directors</t>
  </si>
  <si>
    <t>(ix)      Purchase of 3 No unity  vehicles and 1 Jeep</t>
  </si>
  <si>
    <t>(x)     Installation of Fire safety equipment in the new office complex of the HOS</t>
  </si>
  <si>
    <t>(xi)    Construction of parking lots in the new office of the Head of Service</t>
  </si>
  <si>
    <t>TOTAL (OFFICE OF THE HEAD OF SERVICE)</t>
  </si>
  <si>
    <t>OYO STATE ROAD TRAFFIC MANAGEMENT AUTHORITY</t>
  </si>
  <si>
    <t>(i)   Purchase of 9 Nos Towing Truck</t>
  </si>
  <si>
    <t>(ii)  Purchase of 10 Nos Toyota Hilux Van with rear compartment  and authority device</t>
  </si>
  <si>
    <t>(iii)  Purchase of 1 no. Pajero Jeep</t>
  </si>
  <si>
    <t>(iv)  Purchase of 5HP Motor Bicycle with authority devices</t>
  </si>
  <si>
    <t>(v)   Purchase of 2 buses with authority devices (N8m each)</t>
  </si>
  <si>
    <t>(vii)  Extension of holding Yards at Eleyele</t>
  </si>
  <si>
    <t>(viii)  Communication equipments</t>
  </si>
  <si>
    <t>(ix)    Uniform for Officers</t>
  </si>
  <si>
    <t>(x)     Insurance of officers</t>
  </si>
  <si>
    <t>(xi)    Road Safety equipment such as Clamps, Monkey Jackets (etc)</t>
  </si>
  <si>
    <t>(xii)   Band of Oyo State Road Traffic Management Authority</t>
  </si>
  <si>
    <t>(xiii)  Purchase of Computer</t>
  </si>
  <si>
    <t>(xiv)  Fire Protection Equipment</t>
  </si>
  <si>
    <t>(xv)  Traffic conrtol and command centre</t>
  </si>
  <si>
    <t>(xvi)  One office Block with Quater Guard &amp;Furnishing</t>
  </si>
  <si>
    <t>(xvii) Purchase of Office Furniture and Equipment</t>
  </si>
  <si>
    <t>MINISTRY OF ECONOMIC PLANNING AND BUDGET</t>
  </si>
  <si>
    <t>State Economic Summit</t>
  </si>
  <si>
    <t>Execution of Statistical Master Plan</t>
  </si>
  <si>
    <t>Replication of UNICEF  Projects ( Health ,Sanitation,Water,Education etc)</t>
  </si>
  <si>
    <t xml:space="preserve">Unicef Assited Programme/Projects Government Counterpart Cash Contribution (GCCC) </t>
  </si>
  <si>
    <t>Development Plan (2013-2015)</t>
  </si>
  <si>
    <t>Establishment of Resource Centre and installation of equipment</t>
  </si>
  <si>
    <t>Transformation of Rural Areas in Nigeria (Train) GCCC</t>
  </si>
  <si>
    <t>Statistical Investigation and Household Survey</t>
  </si>
  <si>
    <t>Census of Industries and Business (CIB)</t>
  </si>
  <si>
    <t>State Provision for external inervention (Counterpart Contribution)</t>
  </si>
  <si>
    <t>Census of Public and Private Educational and Health Institutions</t>
  </si>
  <si>
    <t>Implementation of MDGs Conditional Grants Projects/Programme</t>
  </si>
  <si>
    <t>Purchase of vehicles /tracking :  Prado Jeep, camry cars, Toyota Corolla Hilux Vehciles</t>
  </si>
  <si>
    <t>Purchase of generating Sets</t>
  </si>
  <si>
    <t>purchase of Motor Cycles</t>
  </si>
  <si>
    <t>Purchase of Furniture, Fittings &amp; Office equipment</t>
  </si>
  <si>
    <t>Construction of Ministry of Economic Planning &amp; Budget</t>
  </si>
  <si>
    <t>Purchase of Computers &amp; Computer Accessories</t>
  </si>
  <si>
    <t>Renovation &amp; Repair of Offices</t>
  </si>
  <si>
    <t>Restreat for top Government Officers (PS &amp; Directors)</t>
  </si>
  <si>
    <t>Implementation of State Vision 20: 2020</t>
  </si>
  <si>
    <t>Computerisation of the Ministry (Wbsite Serves, hardware, installation.</t>
  </si>
  <si>
    <t>TOTAL (STATE PLANNING COMMISSION)</t>
  </si>
  <si>
    <t>OYO STATE RURAL ELECTRIFICATION BOARD</t>
  </si>
  <si>
    <t>Construction of OYSREB Complex</t>
  </si>
  <si>
    <t>Purchase of Two Motorcycles for dispatch</t>
  </si>
  <si>
    <t>Purchase of Funiture and Office equipment</t>
  </si>
  <si>
    <t>procurement of service and materials</t>
  </si>
  <si>
    <t>Electrification network coverage in Oyo State</t>
  </si>
  <si>
    <t>Purchase of 2 nos of digital Video/still Cameras</t>
  </si>
  <si>
    <t>MINISTRY OF  LOCAL GOVERNMENT</t>
  </si>
  <si>
    <t>Purchase of office equipment and furniture</t>
  </si>
  <si>
    <t xml:space="preserve"> (a)  Purchase of Computers and Installation of Internet</t>
  </si>
  <si>
    <t>(b)  Purchase of Photocopying Machine</t>
  </si>
  <si>
    <t>Purchase of Generating Set</t>
  </si>
  <si>
    <t xml:space="preserve">Purchase and refurbishment of Vehicles </t>
  </si>
  <si>
    <t>Computerization of  Chieftaincy Library</t>
  </si>
  <si>
    <t>Refurbishment of Heavy Duty /Equipment</t>
  </si>
  <si>
    <t>Purchase of office equipment for Valuation Offices</t>
  </si>
  <si>
    <r>
      <t xml:space="preserve">Purchase of </t>
    </r>
    <r>
      <rPr>
        <i/>
        <sz val="12"/>
        <rFont val="Arial Narrow"/>
        <family val="2"/>
      </rPr>
      <t>GIS</t>
    </r>
    <r>
      <rPr>
        <sz val="12"/>
        <rFont val="Arial Narrow"/>
        <family val="2"/>
      </rPr>
      <t xml:space="preserve"> Equipment for Computer based Mapping &amp; data base development</t>
    </r>
  </si>
  <si>
    <t>Renovation of Atiba Hall</t>
  </si>
  <si>
    <t>Construction of Parking Lot</t>
  </si>
  <si>
    <t>Consultancy for property identification assessment for Tenement rating</t>
  </si>
  <si>
    <t>House of Obas and Chieftaincy Library</t>
  </si>
  <si>
    <t>THE LEGISLATURE</t>
  </si>
  <si>
    <t>Construction of  Multi purpose Hall</t>
  </si>
  <si>
    <t>Development of Library &amp; Purchase of library books &amp; Equip.</t>
  </si>
  <si>
    <t>Purchase of Committee/Utility Vehicles for Oversight Functions</t>
  </si>
  <si>
    <t>Purchase of saloon cars for the House</t>
  </si>
  <si>
    <t>Publication of Monthly House Magarzine “The mace”/ Printng 0f</t>
  </si>
  <si>
    <t xml:space="preserve"> House Calendar/Diary</t>
  </si>
  <si>
    <t>Purchase, Repair and Maintenance of Communication</t>
  </si>
  <si>
    <t>(Sound Reportorial &amp; Hanzard equipment)</t>
  </si>
  <si>
    <t>Purchase of Office furniture/equipment for the new Office Complex</t>
  </si>
  <si>
    <t>49b</t>
  </si>
  <si>
    <t>Purchase of Heavy Duty 450KVA generating Plant</t>
  </si>
  <si>
    <t>Procurement of  golden silver and brass Mace, Golden Coat of Arms</t>
  </si>
  <si>
    <t>Renovation of House of Assembly Complex/House of Chiefs</t>
  </si>
  <si>
    <t>(d)  Renovation of official quarters of the Deputy Speaker</t>
  </si>
  <si>
    <t>(e)  Renovation of Western Hall and  Canteen</t>
  </si>
  <si>
    <t>(a)  Purchase of Equipment for Medical Clinic</t>
  </si>
  <si>
    <t>(b)  Provision of Internet facilities</t>
  </si>
  <si>
    <t>(c)  Computerization of the Chamber &amp; Offices</t>
  </si>
  <si>
    <t xml:space="preserve">(d) Construction of Medical Clinic </t>
  </si>
  <si>
    <t>(e) Construction of  Two Gate Houses</t>
  </si>
  <si>
    <t>Resource Centre for past and present  Parliamentarians</t>
  </si>
  <si>
    <t>Fire Extinguisher and Alarms</t>
  </si>
  <si>
    <t>Tree Planting/ beautification of the Assembly Premises</t>
  </si>
  <si>
    <t>HOUSE OF ASSEMBLY SERVICE COMMISSION</t>
  </si>
  <si>
    <t>(a)  Purchase of Vehicles for the Chairman,Full Time Commissioner/Directors</t>
  </si>
  <si>
    <t>(b)  Purchase of Office Furniture and Equipment</t>
  </si>
  <si>
    <t>(c) Renovation and Face  Lifting of the Commission</t>
  </si>
  <si>
    <t>(d) Purchase of Motocycle(Jincheng)</t>
  </si>
  <si>
    <t>MINISTRY OF AGRICULTURE, NAT.</t>
  </si>
  <si>
    <t>RESOURCES &amp; RURAL DEVELOPMENT</t>
  </si>
  <si>
    <t>(a)  Refurbishing of Motor Vehicle</t>
  </si>
  <si>
    <t>(b)  Purchase of motor vehicles</t>
  </si>
  <si>
    <t>(c)  Purchase of motor cycles</t>
  </si>
  <si>
    <r>
      <t xml:space="preserve">(d)  </t>
    </r>
    <r>
      <rPr>
        <b/>
        <sz val="12"/>
        <rFont val="Arial Narrow"/>
        <family val="2"/>
      </rPr>
      <t>Purchase of  0ffice Equipment:</t>
    </r>
  </si>
  <si>
    <t xml:space="preserve">(i)     Purchase of 25 units of computers, printers and  other accessories </t>
  </si>
  <si>
    <t xml:space="preserve">         for all departments in the ministry</t>
  </si>
  <si>
    <t>(ii)    Purchase of Adding Machines and Calculator</t>
  </si>
  <si>
    <t>(iii)    Procuerment of office furniture and curtains</t>
  </si>
  <si>
    <t>(iv)    Purchase of electric generating plant for the Ministry</t>
  </si>
  <si>
    <t xml:space="preserve"> (v)   Renovation of the Ministry Building,Lawn and Environmental cleanliness</t>
  </si>
  <si>
    <t>(vi)     Procurement of air-conditioners (10 units)</t>
  </si>
  <si>
    <t>(vii)    Procurement of 2 photocopying machines   and accessories</t>
  </si>
  <si>
    <t>PLANNING,RESEARCH AND STATISTICS:</t>
  </si>
  <si>
    <t>(viii)    Plans and Budgets project Monitoring and Evaluation</t>
  </si>
  <si>
    <t xml:space="preserve">(ix)   Agro-Statistics Data Bank and Library Services  </t>
  </si>
  <si>
    <t>TRACTOR SERVICES :</t>
  </si>
  <si>
    <t xml:space="preserve">(x) Purchase of Fuel and Lubricants to maintain Tractors </t>
  </si>
  <si>
    <t>AGRIC CREDIT CORPORATION OF OYO STATE</t>
  </si>
  <si>
    <t>(i)  Purchase of Motor-Cycle and Motor Vehicles</t>
  </si>
  <si>
    <t>(ii) Purchase of Computers and Accessories,development of Borrower Account &amp; ICT</t>
  </si>
  <si>
    <t>(iii)  Purchase of Furniture and Equipment</t>
  </si>
  <si>
    <t>(iv)  Construction of office Building</t>
  </si>
  <si>
    <t>MINISTRY OF FINANCE,</t>
  </si>
  <si>
    <t>(a)     Car Loan Scheme</t>
  </si>
  <si>
    <t>(b)     Car Loan Scheme (Political/Public 0ffice Holders)</t>
  </si>
  <si>
    <t>Purchase of Motor Vehicle</t>
  </si>
  <si>
    <t>Purchase of Accounting Machines</t>
  </si>
  <si>
    <t>Purchase of Motor-cycle</t>
  </si>
  <si>
    <t>(a)    Purchase of Furniture(Ministry)</t>
  </si>
  <si>
    <t>(b)    Furniture allowance (Political/Public 0ffice holders)</t>
  </si>
  <si>
    <t xml:space="preserve"> Construction of Finance Building</t>
  </si>
  <si>
    <t>Purchase of Computers &amp; Computer Software</t>
  </si>
  <si>
    <t>Renovation &amp; Repair of Ministry Building</t>
  </si>
  <si>
    <t>Microfinance Policy (Establishment of Microfinance Banks in Nig)</t>
  </si>
  <si>
    <t xml:space="preserve"> Contribution to State Action Committee on AIDS (SACA)</t>
  </si>
  <si>
    <t>73a</t>
  </si>
  <si>
    <t>73b</t>
  </si>
  <si>
    <t>Processing of Oyo State Bond</t>
  </si>
  <si>
    <t>OYO STATE  INTERNAL REVENUE</t>
  </si>
  <si>
    <t xml:space="preserve">Purchase of Motor Cycle  </t>
  </si>
  <si>
    <t>Purchase of furniture</t>
  </si>
  <si>
    <t>Purchase of 0ffice equipment</t>
  </si>
  <si>
    <t>Purchase of computer and computer software</t>
  </si>
  <si>
    <t>Printing of Revenue Forms</t>
  </si>
  <si>
    <t>Number Plates</t>
  </si>
  <si>
    <t>Driving Licences</t>
  </si>
  <si>
    <t>Renovation of existing Revenue offices</t>
  </si>
  <si>
    <t>Construction of New Revenue 0ffices,parking lots, fencing etc</t>
  </si>
  <si>
    <t>Purchase of new  photocopier</t>
  </si>
  <si>
    <t>Fire Detection Equipment</t>
  </si>
  <si>
    <t>(a) Motor Vehicles</t>
  </si>
  <si>
    <t>(b) Office Equipment and Materials</t>
  </si>
  <si>
    <t>(c) Construction of Headquarter/Science Building</t>
  </si>
  <si>
    <t>(d) Construction of office block extention/motor garage and toilet facilities</t>
  </si>
  <si>
    <t>i    Purchase of motor vehicle for revenue generation and monitoring projects</t>
  </si>
  <si>
    <t>ii    Renovation of ministry building(Hq. And Zonal Offices)</t>
  </si>
  <si>
    <t xml:space="preserve">iii   Purchase of office furniture and equipments </t>
  </si>
  <si>
    <t xml:space="preserve">iv  Purchase of Vehicle for Hon.Comm.,PS and four Directors   </t>
  </si>
  <si>
    <t>v.  Purchase of Generating Plants for the Ministry</t>
  </si>
  <si>
    <t>vi  Provision of Fire Fighting Equipment and Fire Detection system</t>
  </si>
  <si>
    <t>vii  Provision of 4 Motorcycles with Accessories</t>
  </si>
  <si>
    <t>viii  Fumigation of Headquarters Building/ Zonal Offices</t>
  </si>
  <si>
    <t>ix   Provision of Security Materials</t>
  </si>
  <si>
    <t>x    Resuscitation of the Ministry Library and Equipment of the same</t>
  </si>
  <si>
    <t>xi    Purchase oftwo utility Buses</t>
  </si>
  <si>
    <t>OFFICE OF THE ACCOUNTANT-GENERAL</t>
  </si>
  <si>
    <t>Purchase of Safes</t>
  </si>
  <si>
    <t>Purchase of calculators</t>
  </si>
  <si>
    <t>Purchase of furniture items</t>
  </si>
  <si>
    <t>Purchase of Office Equipment</t>
  </si>
  <si>
    <t>Replacement /Reactivation of Fire Extinguishing System and Agents</t>
  </si>
  <si>
    <t>Debt Management Department</t>
  </si>
  <si>
    <t xml:space="preserve"> Purchase of Computer Hardware</t>
  </si>
  <si>
    <t xml:space="preserve"> Printing of Security Document</t>
  </si>
  <si>
    <t xml:space="preserve"> Revenue Collector's Receipt &amp; Books</t>
  </si>
  <si>
    <t xml:space="preserve"> Printing of books and forms of Accounts</t>
  </si>
  <si>
    <t>Renovation of the Office of the Accountant-General</t>
  </si>
  <si>
    <t>Internet Connectivity with F. I.  &amp; Govt. Agencies</t>
  </si>
  <si>
    <t>Purchase of vehicles - Debt Mag. Dept.</t>
  </si>
  <si>
    <t>Standardized Govt. accounting software &amp; system installation</t>
  </si>
  <si>
    <t xml:space="preserve"> for all Ministries/Agencies</t>
  </si>
  <si>
    <t>OYO STATE PENSION BOARD</t>
  </si>
  <si>
    <t>Renovation of Pension Office</t>
  </si>
  <si>
    <t>Construction of New Pension Office at Igbeti and Ibadan</t>
  </si>
  <si>
    <t>Purchase of Office Equipment and Computerization</t>
  </si>
  <si>
    <t>Biometrics</t>
  </si>
  <si>
    <t>MINISTRY OF JUSTICE</t>
  </si>
  <si>
    <t>Subsciption to and Publication of Revised Laws of Oyo State</t>
  </si>
  <si>
    <t xml:space="preserve">Purchase of Motor Vehicles and Cycles           </t>
  </si>
  <si>
    <t xml:space="preserve"> Equipping the Law Library</t>
  </si>
  <si>
    <t>Construction of Zonal Mediation Offices: Ogbomoso, Oyo, Saki and Igbo-Ora</t>
  </si>
  <si>
    <t>Purchase of Law Books</t>
  </si>
  <si>
    <t>Purchase of Computers and Accessories for the Ministry and four zonal offices</t>
  </si>
  <si>
    <t>Purchase of Generator</t>
  </si>
  <si>
    <t xml:space="preserve">Construction of Mediation Centre  at Headquarter </t>
  </si>
  <si>
    <t>Furnishing and Equipping the Mediation Centres in Saki, Ogbomoso, Oyo and Igbo-Ora</t>
  </si>
  <si>
    <t>Internet and Data Base</t>
  </si>
  <si>
    <t>Maintenance and Equipping of (11) Eleven Rent Courts</t>
  </si>
  <si>
    <t>Equiping and Furnishing of the Mediation Centres at Headquarter</t>
  </si>
  <si>
    <t>(a)  Car Grants for Legal officers</t>
  </si>
  <si>
    <t>(b)   Construction of Car Park</t>
  </si>
  <si>
    <t>MINISTRY OF WORKS AND TRANSPORT</t>
  </si>
  <si>
    <t>Completion of Ministry of Works and Transport Zonal 0ffices at 0gbomoso and</t>
  </si>
  <si>
    <t xml:space="preserve"> Saki as State Mini. Sec.</t>
  </si>
  <si>
    <t>Construction of Hostels for NYSC at the Permanent Site, Iseyin</t>
  </si>
  <si>
    <t>Purchase of Tools and equipment for building works</t>
  </si>
  <si>
    <t>Purchase of equipment for the Headquarers and Zonal 0ffices</t>
  </si>
  <si>
    <t>Maintenance and Repair of (Y.S. Yard) and Power House</t>
  </si>
  <si>
    <t>Fencing of Fire Stations Headquarters (Secretariat)</t>
  </si>
  <si>
    <t>Renovation of Secretariat Complex fence/filling of gorge and directive signpost</t>
  </si>
  <si>
    <t>Vehicles for supervision of Projects</t>
  </si>
  <si>
    <t>Capacity Development for building officers</t>
  </si>
  <si>
    <t>Construction and renovation of Public Buildings</t>
  </si>
  <si>
    <t>Re-roofimg / Renovation of buildings within Government House Premises</t>
  </si>
  <si>
    <t>Fencing of Public Buildings</t>
  </si>
  <si>
    <t>Reactivation of furniture workshop and Block Making Unit</t>
  </si>
  <si>
    <t>MINISTRY OF LANDS AND HOUSING</t>
  </si>
  <si>
    <t>Purchase of Office furniture &amp; equipment</t>
  </si>
  <si>
    <t>130a</t>
  </si>
  <si>
    <t>Purchase of Steel Cabinet</t>
  </si>
  <si>
    <t>Purchase of  four (4) Vehicles</t>
  </si>
  <si>
    <t>Rehabilitation of Zonal Office (Saki, Oyo Ogbomoso and Ibadan</t>
  </si>
  <si>
    <t>Purchase of Computers and Accessories</t>
  </si>
  <si>
    <t>Provision of Fire Fighting Equipment and Installation</t>
  </si>
  <si>
    <t>Supply and Installation of 2 Nos, 250 KVA Generating Plant</t>
  </si>
  <si>
    <t>Establishment of Library</t>
  </si>
  <si>
    <t>OFFICE OF THE SURVEYOR -GENERAL</t>
  </si>
  <si>
    <t>Purchase of Office Equipment and furniture</t>
  </si>
  <si>
    <t>Purchase of Vehicles and Motor cycles</t>
  </si>
  <si>
    <t>Construction / Rehabilitation of field offices/HQ</t>
  </si>
  <si>
    <t>Purchase of Steel Cabinet and Shelves</t>
  </si>
  <si>
    <t>Purchase and installation of one 250kva generator</t>
  </si>
  <si>
    <t>(a)  Installation of fire fighting equipment</t>
  </si>
  <si>
    <t>MINISTRY OF ENVIRONMENT AND  HABITAT</t>
  </si>
  <si>
    <t>(i)    Purchase of 5 New Kia saloon cars,one 15 seater Toyota Hiace Bus,</t>
  </si>
  <si>
    <t xml:space="preserve">       Two Toyota Hilux pick-Upand one Mitsubishi Canter mini Truck for the</t>
  </si>
  <si>
    <t xml:space="preserve">         Operation of Directorate in the ministry including Registration</t>
  </si>
  <si>
    <t>(ii)     Purchase of Office equipment</t>
  </si>
  <si>
    <t>(iii)    Purchase of office furniture</t>
  </si>
  <si>
    <t>(iv)     Refurbishment/overhauling of vehicles</t>
  </si>
  <si>
    <t>(v)   Maintenance  of 150KVA generator</t>
  </si>
  <si>
    <t>(vi)  Maintenance /Renovation of Offices and construction of car park</t>
  </si>
  <si>
    <t>(vii)     Purchase of 4 Nos Photocopiers</t>
  </si>
  <si>
    <t>OFFICE OF THE AUDITOR-GENERAL (STATE)</t>
  </si>
  <si>
    <t>Purchase of equipment:</t>
  </si>
  <si>
    <t>(i)    Furniture, Adding Machine and Calculators,  Computers</t>
  </si>
  <si>
    <t xml:space="preserve">       accessories and Networking, Air conditioners</t>
  </si>
  <si>
    <t xml:space="preserve">(ii)    Generating Set </t>
  </si>
  <si>
    <t>(iii)    Purchase of Motor Vehicle</t>
  </si>
  <si>
    <t>(iv)    Renovation and repair of the HQ and zonal offices</t>
  </si>
  <si>
    <t xml:space="preserve">(i)       Purchase of office equipment such as Computers, Printers, </t>
  </si>
  <si>
    <t xml:space="preserve">       Airconditioners, fans, office shelves, steel cabinets, TV.</t>
  </si>
  <si>
    <t>(iii)    Purchase of photocopy machines and accessories</t>
  </si>
  <si>
    <t>(iv)    Purchase of motor cycles</t>
  </si>
  <si>
    <t>(v)     Purchase of office furniture and fittings for the Ministry</t>
  </si>
  <si>
    <t>(vi)    Renovation and repair of offices in the Ministry</t>
  </si>
  <si>
    <t>(vii)    Purchase of 150KVA Generating set</t>
  </si>
  <si>
    <t>(viii)   Maintenance of (Education) Headquaters</t>
  </si>
  <si>
    <t>(ix)      Provision of fire fighting equipment and installation</t>
  </si>
  <si>
    <t>OFFICE OF THE AUDITOR-GENERAL</t>
  </si>
  <si>
    <t>FOR LOCAL GOVERNMENTS</t>
  </si>
  <si>
    <t>(a)     Purchase of office  furniture and   equipment</t>
  </si>
  <si>
    <t>(b)     Purchase of 3 Air conditioners</t>
  </si>
  <si>
    <t>(c)       Purchase of 10 computers and Generator</t>
  </si>
  <si>
    <t>Ceramic Tiles of HQ and Zonal Offices</t>
  </si>
  <si>
    <t>Refurbishing  of existing vehicles</t>
  </si>
  <si>
    <t>Purchase  of 0fficial car</t>
  </si>
  <si>
    <t>Renovation of office building at 0gbomoso, Igboora, Oyo, and Saki Zonal 0ffices</t>
  </si>
  <si>
    <t>(i)    Networking of existing Computer System</t>
  </si>
  <si>
    <t>(ii)    Purchase of 6 Laptops computers for Asst. Directors.</t>
  </si>
  <si>
    <t>Provision of fire prevention safety equipment</t>
  </si>
  <si>
    <t>Renovation and partitioning of Accounts and Pension offices</t>
  </si>
  <si>
    <t>Provision of Solar panel for alternate source of light</t>
  </si>
  <si>
    <t>(a) Photocopier/Shredder</t>
  </si>
  <si>
    <t>(b)  Projects Inspection of Vehicles</t>
  </si>
  <si>
    <t>©  Construction of Office Accommodtion</t>
  </si>
  <si>
    <t>CIVIL SERVICE COMMISSION</t>
  </si>
  <si>
    <t xml:space="preserve">(a)   Renovation /Facelifting of the Civil Service  Commission's building general </t>
  </si>
  <si>
    <t xml:space="preserve">        including offices, toilets,plumbing works and other essential facilities </t>
  </si>
  <si>
    <t>(b)     Furnishing and equipping of Commission's Library</t>
  </si>
  <si>
    <t>(c)    Purchase of Office furniture and equipment</t>
  </si>
  <si>
    <t>Control of erosion and water lodge usually experienced during</t>
  </si>
  <si>
    <t xml:space="preserve"> raining Season in front of commission's Complex</t>
  </si>
  <si>
    <t>Computerization of Civil Service Commission Phase I / Purchase</t>
  </si>
  <si>
    <t xml:space="preserve"> and installation of computers to the Offices in commission</t>
  </si>
  <si>
    <t>Purchase of HIACE Toyota (18 Seater) Staff Bus for Commission</t>
  </si>
  <si>
    <t>Inter-Comm for the Civil Service Commission</t>
  </si>
  <si>
    <t>Purchasing of three (3) new vehicles (Hyunda) for the officers of the PS &amp; 2 Direcors</t>
  </si>
  <si>
    <t>Purchase of two (2) motorcycles (Jinchang)</t>
  </si>
  <si>
    <t>Purchase of 1No. Double Cabin Toyota  Hilux for Exam Logistics</t>
  </si>
  <si>
    <t>MINISTRY OF ESTABLISHMENTS,AND TRAINING</t>
  </si>
  <si>
    <t xml:space="preserve">Purchase of vehicles for the Ministry </t>
  </si>
  <si>
    <t>Purchase of Marble tiles</t>
  </si>
  <si>
    <t>Purchase of two photocopy machines</t>
  </si>
  <si>
    <t>Purchase of 100 KVA Generating Set for Computer training</t>
  </si>
  <si>
    <t>Repair of Hon. Commissioners Quarters</t>
  </si>
  <si>
    <t>Maintenance and repair of the Ministry Buildings</t>
  </si>
  <si>
    <t>Purchase of air conditioners</t>
  </si>
  <si>
    <t>Purchase of office furniture and equipment for Ministry</t>
  </si>
  <si>
    <t>Purcahse of Steel Cabinet</t>
  </si>
  <si>
    <t>Computerization of the Ministry</t>
  </si>
  <si>
    <t>Establishment of 6 additional Skill acquisition Centre</t>
  </si>
  <si>
    <t>Purchase of Trade Equipment to Resettle trainees</t>
  </si>
  <si>
    <t>Multi-Purpose Finance Counterpart Funding</t>
  </si>
  <si>
    <t>Job Creation</t>
  </si>
  <si>
    <t>Conditional Cash transfer</t>
  </si>
  <si>
    <t>162a</t>
  </si>
  <si>
    <t>Empowerment/Take Off Grant for Trainees</t>
  </si>
  <si>
    <t>162b</t>
  </si>
  <si>
    <t>Archiving of Retiree records</t>
  </si>
  <si>
    <t>162c</t>
  </si>
  <si>
    <t>Personnel Auditing and prodution of staff List</t>
  </si>
  <si>
    <t>162d</t>
  </si>
  <si>
    <t>Production of State Public Service Rules and Establishments of Circulars</t>
  </si>
  <si>
    <t>162e)</t>
  </si>
  <si>
    <t>Grading and Pay</t>
  </si>
  <si>
    <t>162f</t>
  </si>
  <si>
    <t>Establishment of Public Service Library</t>
  </si>
  <si>
    <t>SIMEON ADEBO STAFF DEVELOPMENT  CENTRE</t>
  </si>
  <si>
    <t>(i)   Expansion of S.ASDC (By way of scaping and additional structures</t>
  </si>
  <si>
    <t>(ii)   Purchase of vehicles for the SASDC</t>
  </si>
  <si>
    <t>(iii)   Purchase of photocopy Machines</t>
  </si>
  <si>
    <t xml:space="preserve">(iv)   Purchase of Generating Set </t>
  </si>
  <si>
    <t>(v)   Maintenance and repair of SASDC Office</t>
  </si>
  <si>
    <t>(vi)  Purchase of Air conditioners</t>
  </si>
  <si>
    <t>(vii)  Purchase of office furniture and equipment for SASDC</t>
  </si>
  <si>
    <t>(viii) Purcahse of Steel Cabinet</t>
  </si>
  <si>
    <t>(ix)   Purchase of Computers</t>
  </si>
  <si>
    <t>(x)   SASDC Library Development</t>
  </si>
  <si>
    <t>THE JUDICIARY</t>
  </si>
  <si>
    <t>Computerization of Judiciary</t>
  </si>
  <si>
    <t xml:space="preserve">(a)     Purchase of office equipment &amp; furniture computers and computer software </t>
  </si>
  <si>
    <t xml:space="preserve"> Construction and equiping of Clinic</t>
  </si>
  <si>
    <t>(a)    Construction and equiping of Standard Canteen</t>
  </si>
  <si>
    <t>(b)  Consruction of Multipurpose auditorium</t>
  </si>
  <si>
    <t>(i)     Purchase of Law books</t>
  </si>
  <si>
    <t>(ii)     Printing of Law Reports</t>
  </si>
  <si>
    <t>(iii)    Printing of Revised High Court Civil Procedure rules</t>
  </si>
  <si>
    <t>Construction of High Court Building at Ogbomoso</t>
  </si>
  <si>
    <t>Design &amp; Construction of High Court Building at Eruwa &amp; Iseyin</t>
  </si>
  <si>
    <t>Refurbishment &amp; painting of High Court Building,  Ring Road, Ibadan.</t>
  </si>
  <si>
    <t>Renovation and Painting of High Court Iyaganku</t>
  </si>
  <si>
    <t>Refurbishment &amp; painting of High Court at Oyo.</t>
  </si>
  <si>
    <t>Refurbishment of  Judges Quarters</t>
  </si>
  <si>
    <t>Equipment of Library</t>
  </si>
  <si>
    <t>(i)     Purchase of 2 Toyota Hiace Buses for Mobile Courts</t>
  </si>
  <si>
    <t>(ii)    Purchase of 3 Toyota Corolla for Departmental use and 2 Coaster Buses for staff</t>
  </si>
  <si>
    <t>(iii)   Purchase of 10 pool cars for Sectional Heads</t>
  </si>
  <si>
    <t>(iv)   Purchase of 6 official Toyota Prado and 6 utility Toyota Avensus  for 6 newly appointed Judges</t>
  </si>
  <si>
    <t>(v)   Purchase of Toyota Corola  for 33  Magistrates</t>
  </si>
  <si>
    <t>Purchase of intercom &amp; its maintenance</t>
  </si>
  <si>
    <t>(i)  Purchase of MIKANO 20KVA generating set for 6 High Court Judges</t>
  </si>
  <si>
    <t>(ii)  Purchase of generating sets for judicial divisions and magistrates districs</t>
  </si>
  <si>
    <t>(iii) Purchase of 10 kva generating set for 33 Magistrates</t>
  </si>
  <si>
    <t>JUDICIAL SERVICE COMMISSION</t>
  </si>
  <si>
    <t xml:space="preserve">  Proposed Customary of Appeal Complex with  Administrative block and</t>
  </si>
  <si>
    <t xml:space="preserve">       Judicial Service Commission  Complex</t>
  </si>
  <si>
    <t xml:space="preserve">       </t>
  </si>
  <si>
    <t>TEACHING SERVICE COMMISSION</t>
  </si>
  <si>
    <t>(a)     Computerisation Project/Purchase of Computer ,laptops &amp; accessories</t>
  </si>
  <si>
    <t>(b)    Installation of automatic fire detection and alarm system Solar power &amp;TGP</t>
  </si>
  <si>
    <t>©     Purchase of 0ffice furniture</t>
  </si>
  <si>
    <t>(d)     Purchase of Air-conditioners</t>
  </si>
  <si>
    <t>(e)     Purchase of photocopying machine and adding machine</t>
  </si>
  <si>
    <t>(f)     Fumigation of offices within the Commission</t>
  </si>
  <si>
    <t>(g)     Purchase of big standby generator</t>
  </si>
  <si>
    <t>(h)   Installation of CCTV in the office of the chairman PS,&amp;DB Director</t>
  </si>
  <si>
    <t>Purchase of 6 numbers official cars and seven (7) double cabin p/up van</t>
  </si>
  <si>
    <t xml:space="preserve">Renovation of 3 zonal offices </t>
  </si>
  <si>
    <t>Renovation of TESCOM 0ffices HQ)</t>
  </si>
  <si>
    <t>(a) Sinking of borehole</t>
  </si>
  <si>
    <t>(b) Security Post</t>
  </si>
  <si>
    <t>Teachers Vehicle Loan</t>
  </si>
  <si>
    <t>STATE INDEPENDENT ELECTORAL COMMISSION</t>
  </si>
  <si>
    <t>ELECTORIAL MATERIALS FOR MAJOR ELECTION</t>
  </si>
  <si>
    <t>Ballot Papers and other sensitive forms</t>
  </si>
  <si>
    <t>Non Sensitive &amp; Consumable Items</t>
  </si>
  <si>
    <t>Publicity</t>
  </si>
  <si>
    <t>Security</t>
  </si>
  <si>
    <t>Logistics</t>
  </si>
  <si>
    <t>Election Monitoring</t>
  </si>
  <si>
    <t>Allowance for Ad-hoc Personnel</t>
  </si>
  <si>
    <t>Processing of Votal Register</t>
  </si>
  <si>
    <t>LIKELY BYE ELECTION</t>
  </si>
  <si>
    <t>a.  Ballot Papers and other sensitive forms</t>
  </si>
  <si>
    <t>b.  Publicity</t>
  </si>
  <si>
    <t>c.  Non Sensitive &amp; Consumable Items</t>
  </si>
  <si>
    <t>d.  Logistics</t>
  </si>
  <si>
    <t>e.  Allowance to  Ad-hoc personnel</t>
  </si>
  <si>
    <t>f. Security</t>
  </si>
  <si>
    <t xml:space="preserve">g.   Monitoring  Allowance  </t>
  </si>
  <si>
    <t>Renovation of Office Building</t>
  </si>
  <si>
    <t>Construction of Car park , driveway and Landscaping</t>
  </si>
  <si>
    <t>Construction of Store</t>
  </si>
  <si>
    <t>Computerisation and Internet facility</t>
  </si>
  <si>
    <t>Purchase of 6 Official vehicles</t>
  </si>
  <si>
    <t>Purchase of office furniture and security equipment</t>
  </si>
  <si>
    <t>Training of Personnel</t>
  </si>
  <si>
    <t>Legal Retainership</t>
  </si>
  <si>
    <t>Political Parties Subvention</t>
  </si>
  <si>
    <t>Publicity Committee on Collection of Voters’ card</t>
  </si>
  <si>
    <t>Capacity Building</t>
  </si>
  <si>
    <t>Improvement of perimeter fencing</t>
  </si>
  <si>
    <t>196b</t>
  </si>
  <si>
    <t>Purchase of 35 motor cycles for each Local Government and Headquarters</t>
  </si>
  <si>
    <t>OYO STATE SCHOLARSHIP BOARD</t>
  </si>
  <si>
    <t>(I)     Purchase of vehicle                                                                )</t>
  </si>
  <si>
    <t>(ii)    Purchase of furniture/equipment                                            )</t>
  </si>
  <si>
    <t>(iii)    Purchase of computer/accessories and Internet facilities  )</t>
  </si>
  <si>
    <t>(iv)    Construction/Renovation of Office Building</t>
  </si>
  <si>
    <t xml:space="preserve">(I)     Purchase of vehicle for the Agency                                         </t>
  </si>
  <si>
    <t xml:space="preserve">(ii)    Purchase of furniture/equipment                                           </t>
  </si>
  <si>
    <t xml:space="preserve">(iii)    Construction of Permanent Accommodation as Headquarters </t>
  </si>
  <si>
    <r>
      <rPr>
        <sz val="12"/>
        <rFont val="Arial Narrow"/>
        <family val="2"/>
      </rPr>
      <t xml:space="preserve"> (i)</t>
    </r>
    <r>
      <rPr>
        <b/>
        <sz val="12"/>
        <rFont val="Arial Narrow"/>
        <family val="2"/>
      </rPr>
      <t xml:space="preserve">   Physical Planning Management Information System</t>
    </r>
  </si>
  <si>
    <t xml:space="preserve">         a  Computerization of Town Planning Operation </t>
  </si>
  <si>
    <t xml:space="preserve">         b  Conversion of Analogue Plans to Digital</t>
  </si>
  <si>
    <t>(ii)    Policy and Guidelines for Housing operation</t>
  </si>
  <si>
    <t>(iii)   Construction and furnishing of office complex</t>
  </si>
  <si>
    <t>(iv)    Purchase of Vehicle</t>
  </si>
  <si>
    <t>(v)   Purchase of Earthmoving Equipment</t>
  </si>
  <si>
    <t>(vi)  Purchase of office Equipments and Furniture</t>
  </si>
  <si>
    <t>(i)   Purchase of office furniture &amp; equipment</t>
  </si>
  <si>
    <t>(iv)   Renovation of the Ministry Building and Landscaping</t>
  </si>
  <si>
    <t>(v)    Procurement of generating set</t>
  </si>
  <si>
    <t>(vi)   Purchase of 8 Vehicles</t>
  </si>
  <si>
    <t>MINISTRY OF SPECIAL DUTIES</t>
  </si>
  <si>
    <t>(i)   Promotion of viable community initiatives in conjuction with Town</t>
  </si>
  <si>
    <t xml:space="preserve">         Associations, Lanlord and Descendant Union etc</t>
  </si>
  <si>
    <t xml:space="preserve">(ii)    Monitoring of government projects by highly seasoned and qualified </t>
  </si>
  <si>
    <t xml:space="preserve">        personnel</t>
  </si>
  <si>
    <t>(iii)   Purchase of vehicles (Hilus 2,  Corolla 2)</t>
  </si>
  <si>
    <t>(iv)   Purchase of Office furniture and  equipment i.e. computers, printers, tonners</t>
  </si>
  <si>
    <t xml:space="preserve">          and photocopier machines</t>
  </si>
  <si>
    <t>(v)    Renovation of offices</t>
  </si>
  <si>
    <t>(vi)   Merit Award</t>
  </si>
  <si>
    <t>(vii) Establishment of Computerised Studio</t>
  </si>
  <si>
    <t xml:space="preserve">(viii) Co-ordination of multivarious programmes and projects,multiskills </t>
  </si>
  <si>
    <t xml:space="preserve">       Technical Schemes,Nigeria National Volunteer Servicesand PPP</t>
  </si>
  <si>
    <t>(i)     Purchase of Motor Vehicles</t>
  </si>
  <si>
    <t>(ii)    Purchase of computer, computer software &amp; Accessories</t>
  </si>
  <si>
    <t>(iii)   Purhase of generating set</t>
  </si>
  <si>
    <t>(v)   Purchase of Offic Furniture</t>
  </si>
  <si>
    <t>(vi)  Constrution of Water Resources Building Complex</t>
  </si>
  <si>
    <t>(vii)   Renovation /Repair of Existing Offices</t>
  </si>
  <si>
    <t xml:space="preserve">MINISTRY OF WOMEN AFFAIRS, COMMUNITY DEVELOPMENT, SOCIAL </t>
  </si>
  <si>
    <t>WELFARE AND POVERTY ALLEVIATION</t>
  </si>
  <si>
    <t xml:space="preserve">(i) Renovation of some offices, HQ ,Annex and  Burglary  </t>
  </si>
  <si>
    <t>(ii) Purchase of furniture and office equipment</t>
  </si>
  <si>
    <t>(iii) Fire Protection Equipment and maintenance</t>
  </si>
  <si>
    <t>(iv) Purchase of generating set for the Ministry and its installation</t>
  </si>
  <si>
    <t>(v) Job Creation</t>
  </si>
  <si>
    <t>(vi) Empowerement and Take off Grants</t>
  </si>
  <si>
    <t>(vii) Multipurpose Finance Counterpart funding</t>
  </si>
  <si>
    <t>(viii) Conditional Cash Transfer</t>
  </si>
  <si>
    <t>(ix) Funding of YES-O-Sheme</t>
  </si>
  <si>
    <t>(x)  Establishment of six additional skilled acquisition Centres</t>
  </si>
  <si>
    <t>(xi)  Purchase of Trade Equipment to resettle Trainees</t>
  </si>
  <si>
    <t xml:space="preserve">(ii)  Purhase of Office furniture and equipment for the Ministry, </t>
  </si>
  <si>
    <t xml:space="preserve">      Zonal Health offices and Health Institutions</t>
  </si>
  <si>
    <t>BUREAU OF PUBLIC PROCUREMENT</t>
  </si>
  <si>
    <t>(i)  Installation of procurement process management Software</t>
  </si>
  <si>
    <t>(ii)  Development of Website (Internet portal) for the Bureau</t>
  </si>
  <si>
    <t>(iii)  Purchase of Vehicles</t>
  </si>
  <si>
    <t>(iv)  Document Management System and Archival of procurement Records</t>
  </si>
  <si>
    <t>(v)  Purchase of office equipment and furniture</t>
  </si>
  <si>
    <t>TOTAL (General Admin)</t>
  </si>
  <si>
    <t>TOTAL CAPITAL EXPENDITURE</t>
  </si>
  <si>
    <t>2012 ESTIMATES</t>
  </si>
  <si>
    <t>S U M M A R Y</t>
  </si>
  <si>
    <t>TOTAL 2011 PROPOSED BUDGET</t>
  </si>
  <si>
    <t>Broken down as follows:-</t>
  </si>
  <si>
    <t>Revenue  Budget</t>
  </si>
  <si>
    <t>Expenditure Budget</t>
  </si>
  <si>
    <t>R E V E N U E</t>
  </si>
  <si>
    <t>RECURRENT REVENUE</t>
  </si>
  <si>
    <t>Internally Generated Revenue</t>
  </si>
  <si>
    <t>Federal Statutory Allocation</t>
  </si>
  <si>
    <t>VAT State's Share</t>
  </si>
  <si>
    <t>0thers</t>
  </si>
  <si>
    <t>Total (Recurrent Revenue)</t>
  </si>
  <si>
    <t>CAPITAL RECEIPTS</t>
  </si>
  <si>
    <t>Internal Loans</t>
  </si>
  <si>
    <t>External Loans</t>
  </si>
  <si>
    <t>Loan Repayment</t>
  </si>
  <si>
    <t>Grants</t>
  </si>
  <si>
    <t>GRAND TOTAL</t>
  </si>
  <si>
    <t>EXPENDITURE</t>
  </si>
  <si>
    <t>RECURRENT EXPENDITURE</t>
  </si>
  <si>
    <t>Personnel Costs</t>
  </si>
  <si>
    <t>Overhead Costs</t>
  </si>
  <si>
    <t>Consolidated Revenue Fund Charges</t>
  </si>
  <si>
    <t>Transfer to Capital Development Fund</t>
  </si>
  <si>
    <t>Contingency Fund (Stabilization)</t>
  </si>
  <si>
    <t>Total (Recurrent Expenditure)</t>
  </si>
  <si>
    <t>CAPITAL EXPENDITURE</t>
  </si>
  <si>
    <t xml:space="preserve">                   OYO STATE 2012 ESTIMATES</t>
  </si>
  <si>
    <t>DETAILS OF REVENUE</t>
  </si>
  <si>
    <t>REVENUE</t>
  </si>
  <si>
    <t>APPROVED</t>
  </si>
  <si>
    <t>CODE</t>
  </si>
  <si>
    <t>ESTIMATES</t>
  </si>
  <si>
    <t>Taxes</t>
  </si>
  <si>
    <t>Fines and Fees</t>
  </si>
  <si>
    <t>Licence</t>
  </si>
  <si>
    <t>Earning and Sales</t>
  </si>
  <si>
    <t>Rent of Government Quarters</t>
  </si>
  <si>
    <t>Interest Repayment/Dividends</t>
  </si>
  <si>
    <t>Reinbursement</t>
  </si>
  <si>
    <t>Sub-Total (IGR)</t>
  </si>
  <si>
    <t>STATUTORY ALLOCATION</t>
  </si>
  <si>
    <t xml:space="preserve">(I)  Statutory Allocation          </t>
  </si>
  <si>
    <t>(ii) Value Added Tax</t>
  </si>
  <si>
    <t>(ii)  0thers</t>
  </si>
  <si>
    <t>Sub-Total(Fedral Allocation)</t>
  </si>
  <si>
    <t>TOTAL RECURRENT REVENUE</t>
  </si>
  <si>
    <t>TOTAL BUDGET</t>
  </si>
  <si>
    <t>OYO STATE 2012 ESTIMATES</t>
  </si>
  <si>
    <t xml:space="preserve"> REVENUE</t>
  </si>
  <si>
    <t>HEAD 401 - TAXES</t>
  </si>
  <si>
    <t>BOARD OF INTERNAL REVENUE</t>
  </si>
  <si>
    <t>Direct Assessment</t>
  </si>
  <si>
    <t>Pay As You Earn</t>
  </si>
  <si>
    <t>Development. Levy</t>
  </si>
  <si>
    <t>Capital Gains Tax</t>
  </si>
  <si>
    <t>WTH on Contract and Supplies</t>
  </si>
  <si>
    <t>4010005A</t>
  </si>
  <si>
    <t>WTH on Commissions</t>
  </si>
  <si>
    <t>4010005B</t>
  </si>
  <si>
    <t>WTH on Interest on Deposit</t>
  </si>
  <si>
    <t>4010005C</t>
  </si>
  <si>
    <t>WTH on Professional Fees</t>
  </si>
  <si>
    <t>4010005D</t>
  </si>
  <si>
    <t>WTH on Director's Fees</t>
  </si>
  <si>
    <t>4010005E</t>
  </si>
  <si>
    <t>WTH on Royalties</t>
  </si>
  <si>
    <t>4010005F</t>
  </si>
  <si>
    <t>WTH on Dividends</t>
  </si>
  <si>
    <t>4010005G</t>
  </si>
  <si>
    <t>WTH on Rents</t>
  </si>
  <si>
    <t xml:space="preserve">Fixed Odds Weekly Tax             </t>
  </si>
  <si>
    <t xml:space="preserve">Treble Chance Weekly Tax        </t>
  </si>
  <si>
    <t>Casino/Lotto Monthly Tax</t>
  </si>
  <si>
    <t>Tax Audit</t>
  </si>
  <si>
    <t xml:space="preserve">Sub-Total     </t>
  </si>
  <si>
    <t xml:space="preserve">MIN. OF AGRIC. NATURAL RES. </t>
  </si>
  <si>
    <t>AND RURAL DEVELOPMENT</t>
  </si>
  <si>
    <t xml:space="preserve"> Lairage fees on Trade Cattle/Sheep and Goat Tax</t>
  </si>
  <si>
    <t>4010010A</t>
  </si>
  <si>
    <t>(i)     Cattle (Consultant)                                        )</t>
  </si>
  <si>
    <t>4010010B</t>
  </si>
  <si>
    <t>(ii)   Sheep and goat and pigs ( Consultant)      )</t>
  </si>
  <si>
    <t>4010010C</t>
  </si>
  <si>
    <t>(iii) Poultry movement                                              )</t>
  </si>
  <si>
    <t xml:space="preserve"> Fish (Ministry)  </t>
  </si>
  <si>
    <t>4010011A</t>
  </si>
  <si>
    <t>(a) Fresh fish</t>
  </si>
  <si>
    <t>4010011B</t>
  </si>
  <si>
    <t>(b)   Frozen Fish</t>
  </si>
  <si>
    <t>4010011C</t>
  </si>
  <si>
    <t>(c) Fish seeds (fingerlings etc)</t>
  </si>
  <si>
    <t>Poultry and Fish</t>
  </si>
  <si>
    <t xml:space="preserve">Produce Sales Tax on Cocoa, PK., Cashew   </t>
  </si>
  <si>
    <t>Produce  Development Levy on  Cocoa and Cashew</t>
  </si>
  <si>
    <t xml:space="preserve"> Total (401)     </t>
  </si>
  <si>
    <t>HEAD 402 - FINES AND FEES</t>
  </si>
  <si>
    <t xml:space="preserve">Promoters Application Fees        </t>
  </si>
  <si>
    <t xml:space="preserve">Pools Agents Application            </t>
  </si>
  <si>
    <t>Slot Machine Prem. Fees</t>
  </si>
  <si>
    <t xml:space="preserve">Casino Application Fees      </t>
  </si>
  <si>
    <t>Lottery/Sweep Stakers fees</t>
  </si>
  <si>
    <t>4020005A</t>
  </si>
  <si>
    <t>Indoor Games</t>
  </si>
  <si>
    <t>Registration Fees</t>
  </si>
  <si>
    <t xml:space="preserve">Stamp Duties </t>
  </si>
  <si>
    <t xml:space="preserve"> Interest &amp; Penalties</t>
  </si>
  <si>
    <t>Motor Vehicles Examination Fees</t>
  </si>
  <si>
    <t>Proceed from Tender fees</t>
  </si>
  <si>
    <t>MINISTRY OF TRADE, INVESTMENT &amp; COOPERATIVES</t>
  </si>
  <si>
    <t xml:space="preserve">Re-issuing of lost Cooperative Cert.&amp; Amendment </t>
  </si>
  <si>
    <t xml:space="preserve">   of  Bye Laws</t>
  </si>
  <si>
    <t>Renewal of Cooperative Certificate</t>
  </si>
  <si>
    <t xml:space="preserve"> Tuition fees from Cooperative College  :           </t>
  </si>
  <si>
    <t>4020013A</t>
  </si>
  <si>
    <t xml:space="preserve">(i) Oyo State Origin(Coop College Tuiton Fees) </t>
  </si>
  <si>
    <t>4020013B</t>
  </si>
  <si>
    <t xml:space="preserve">(ii) Other States </t>
  </si>
  <si>
    <t xml:space="preserve">Certified True Copy of Arbitration and Special </t>
  </si>
  <si>
    <t>Inspection/Inquiry Reports</t>
  </si>
  <si>
    <t>Filling of Arbtration to the Director Coop Services</t>
  </si>
  <si>
    <t>Processing of Arbitration papers Appeal to the Hon. Comm.</t>
  </si>
  <si>
    <t>Sales of Admission forms (Oyo State Coop Coll.)</t>
  </si>
  <si>
    <t>Fees from Secretaries /Book Kepers Training Course</t>
  </si>
  <si>
    <t>Fees from Coop Trg. By Coop Dept.</t>
  </si>
  <si>
    <t>Fees from Coop Trg. By Consultants.</t>
  </si>
  <si>
    <t xml:space="preserve">Application for reduction Reserves, Education Fund </t>
  </si>
  <si>
    <t>Attestation letter of Coop Societies &amp; Union</t>
  </si>
  <si>
    <t>MIN. OF AGRIC. NATURAL RESOURCES</t>
  </si>
  <si>
    <t>&amp; RURAL DEVELOPMENT</t>
  </si>
  <si>
    <t>Veterinary Treatment Fees</t>
  </si>
  <si>
    <t>4020024A</t>
  </si>
  <si>
    <t>(i) Registration of Private Veterinary/Premises</t>
  </si>
  <si>
    <t>4020024B</t>
  </si>
  <si>
    <t>(ii) Renewal of Private Vetenary Clinic/Premises</t>
  </si>
  <si>
    <t xml:space="preserve">Stumpage, Games, Forest offences, </t>
  </si>
  <si>
    <t>Agodi Garden gate taking</t>
  </si>
  <si>
    <t>Hammering of billet</t>
  </si>
  <si>
    <t>Firewood charcoal,Sundry products Ecological Restoration</t>
  </si>
  <si>
    <t xml:space="preserve">Sales of forms and registration of vehicle by Tree-taker  </t>
  </si>
  <si>
    <t>Produce Grading fees on:-</t>
  </si>
  <si>
    <t>4020030A</t>
  </si>
  <si>
    <t>(i) Cocoa                                                  )</t>
  </si>
  <si>
    <t>4020030B</t>
  </si>
  <si>
    <t>P.K (palmkernel)                                    )</t>
  </si>
  <si>
    <t>4020030C</t>
  </si>
  <si>
    <t>Cashew                                                    )</t>
  </si>
  <si>
    <t>Produce Merch. Reg. Fees:</t>
  </si>
  <si>
    <t>4020031A</t>
  </si>
  <si>
    <t>(i)   New registration                                 )</t>
  </si>
  <si>
    <t>4020031B</t>
  </si>
  <si>
    <t>(ii)   Renewals fees                                   )</t>
  </si>
  <si>
    <t xml:space="preserve">Produce Store and Store Keeper licence: </t>
  </si>
  <si>
    <t>4020032A</t>
  </si>
  <si>
    <t>(i)   Registration                                     )</t>
  </si>
  <si>
    <t>4020032B</t>
  </si>
  <si>
    <t>(ii)   Renewal                                           )</t>
  </si>
  <si>
    <t>Registration of Store Handling Animal bye-product</t>
  </si>
  <si>
    <t xml:space="preserve">Inspection of store Handling hoves and horns    </t>
  </si>
  <si>
    <t>Farm Mechanizaion Trainnig. Centre Fasola</t>
  </si>
  <si>
    <t>4020035A</t>
  </si>
  <si>
    <t xml:space="preserve">(i)    Regular students  </t>
  </si>
  <si>
    <t>4020035B</t>
  </si>
  <si>
    <t>(ii)  Short services Student</t>
  </si>
  <si>
    <t>Haulage Fee on Graded produce (Ministry)</t>
  </si>
  <si>
    <t>4020036A</t>
  </si>
  <si>
    <t>(i)   Single Lotrries (consult)                     )</t>
  </si>
  <si>
    <t>4020036B</t>
  </si>
  <si>
    <t>(ii)   Trailer Lorries    "                                  )</t>
  </si>
  <si>
    <t>4020036C</t>
  </si>
  <si>
    <t>(iii)  Haulage fee on graded produce (Consultant)</t>
  </si>
  <si>
    <t>4020037A</t>
  </si>
  <si>
    <t xml:space="preserve">Registration of Hatcheries </t>
  </si>
  <si>
    <t>4020037B</t>
  </si>
  <si>
    <t xml:space="preserve">Commercial feedmills (Registration and renewal) </t>
  </si>
  <si>
    <t>Registration  of  Cattle, Sheep &amp;  goat dealers</t>
  </si>
  <si>
    <t>Registration  of  Slaughter Slabs  and meat shop</t>
  </si>
  <si>
    <t>4020040A</t>
  </si>
  <si>
    <t xml:space="preserve">(ii)   Renewal Fee   </t>
  </si>
  <si>
    <t xml:space="preserve">Registration of Hides and Skin from the Slaughter Slab </t>
  </si>
  <si>
    <t>Training Fees (R.C.D.C.)</t>
  </si>
  <si>
    <t>4020042A</t>
  </si>
  <si>
    <t>(i)   Skill acquisition</t>
  </si>
  <si>
    <t>4020042B</t>
  </si>
  <si>
    <t>(ii)    Workshop skill acquisition seminars</t>
  </si>
  <si>
    <t>4020042C</t>
  </si>
  <si>
    <t>(iv)    Enforcement of Inland Fisheries Legislation</t>
  </si>
  <si>
    <t>Registration of private Fish Farms:</t>
  </si>
  <si>
    <t xml:space="preserve">    Small Scale</t>
  </si>
  <si>
    <t xml:space="preserve">   Large Scale </t>
  </si>
  <si>
    <t>4020045A</t>
  </si>
  <si>
    <t xml:space="preserve">   Homestead</t>
  </si>
  <si>
    <t>4020045B</t>
  </si>
  <si>
    <t xml:space="preserve">   Registration of fish mongers</t>
  </si>
  <si>
    <t>4020045C</t>
  </si>
  <si>
    <t xml:space="preserve">   Registration of fish hatcheries</t>
  </si>
  <si>
    <t>4020045D</t>
  </si>
  <si>
    <t xml:space="preserve">  Registration of Cold Room(Large scale and small scale)</t>
  </si>
  <si>
    <t>4020045E</t>
  </si>
  <si>
    <t>Sales of Registration form</t>
  </si>
  <si>
    <t>4020045F</t>
  </si>
  <si>
    <t>Renewal of Private fish farms</t>
  </si>
  <si>
    <t>MIN. OF WORKS &amp; TRANSPORT</t>
  </si>
  <si>
    <t>Application fees for Major Contractors</t>
  </si>
  <si>
    <t>Registration fees for Major Contractors</t>
  </si>
  <si>
    <t>Renewal fees for Major Contractors</t>
  </si>
  <si>
    <t>Fee for testing of materials and Site Investigation</t>
  </si>
  <si>
    <t>Fees for Trade Test</t>
  </si>
  <si>
    <t>Accident Vehicle Inspection Fees</t>
  </si>
  <si>
    <t>Impounded Towed vehicle fees</t>
  </si>
  <si>
    <t>Form for registration of Private D/Sch.</t>
  </si>
  <si>
    <t>Reg. of Private Driving Schools</t>
  </si>
  <si>
    <t>Renewal of Private Driving Schools</t>
  </si>
  <si>
    <t>Registration of Right Ways</t>
  </si>
  <si>
    <t>4020056A</t>
  </si>
  <si>
    <t>Renewal of Right way</t>
  </si>
  <si>
    <t>Fee for Heavy vehicle Permit</t>
  </si>
  <si>
    <t>(a) Form for Registration of car Hire Services</t>
  </si>
  <si>
    <t>4020058A</t>
  </si>
  <si>
    <t>Registration fee for Car Hire Services</t>
  </si>
  <si>
    <t>Fee for Kabukabu permit</t>
  </si>
  <si>
    <t>Renewal fee for traffic Control Agency</t>
  </si>
  <si>
    <t>Motor cycle permit (Okada)</t>
  </si>
  <si>
    <t>GRA Plan Approval</t>
  </si>
  <si>
    <t>Inspection of Private N/Primary Secondary Schools/Hospitals</t>
  </si>
  <si>
    <t>Fees for Registration of Consultants</t>
  </si>
  <si>
    <t xml:space="preserve">Sub-Total        </t>
  </si>
  <si>
    <t>Road Crossing fees and fine for cutting</t>
  </si>
  <si>
    <t>MINISTRY OF LANDS,  HOUSING &amp; SURVEY</t>
  </si>
  <si>
    <t xml:space="preserve">Consent for Subsequent Transactions for </t>
  </si>
  <si>
    <t>Land and Landed Properties</t>
  </si>
  <si>
    <t>Search Fees for Property Title</t>
  </si>
  <si>
    <t>Certified True Copies of Landed Instruments</t>
  </si>
  <si>
    <t>Deeds Registration Fees</t>
  </si>
  <si>
    <t xml:space="preserve">Processing Fees on Certificate of  Occupancy    </t>
  </si>
  <si>
    <t>Deeds Preparation</t>
  </si>
  <si>
    <t>Application fees for C of O, Consent and GRA Form</t>
  </si>
  <si>
    <t>Property Inspection Fee Assignt. &amp; C/O</t>
  </si>
  <si>
    <t xml:space="preserve">Advertisement Fees on Certificates of </t>
  </si>
  <si>
    <t>Occupancy</t>
  </si>
  <si>
    <t>Caution on Certificate of 0ccupancy</t>
  </si>
  <si>
    <t>Ratification Fees</t>
  </si>
  <si>
    <t>STATE HOSPITALS MANAGEMENT</t>
  </si>
  <si>
    <t>BOARD</t>
  </si>
  <si>
    <t>Hospital Sundry Fees</t>
  </si>
  <si>
    <t xml:space="preserve">Sub-Total      </t>
  </si>
  <si>
    <t>Proceed from fine and fees of:</t>
  </si>
  <si>
    <t>4020079A</t>
  </si>
  <si>
    <t>(i)  Nursery/ Primary Schools )</t>
  </si>
  <si>
    <t>4020079B</t>
  </si>
  <si>
    <t>(ii) Secondary Schools           )</t>
  </si>
  <si>
    <t>Proceed from registration of Private School</t>
  </si>
  <si>
    <t>and Public Schools repeater for JSCE</t>
  </si>
  <si>
    <t xml:space="preserve">Sub-Total          </t>
  </si>
  <si>
    <t>Fees for summons</t>
  </si>
  <si>
    <t>Fines from Law Courts</t>
  </si>
  <si>
    <t>Fines from Mobile Courts</t>
  </si>
  <si>
    <t>Customary Court Fines Probate Fees</t>
  </si>
  <si>
    <t>Sales of Customary Courts &amp; Magistrate forms</t>
  </si>
  <si>
    <t>Audit Fees</t>
  </si>
  <si>
    <t xml:space="preserve">Registration fees of Chartered Accountant   </t>
  </si>
  <si>
    <t>Audit Fee</t>
  </si>
  <si>
    <t>MINISTRY OF ESTABLISHMENTS,</t>
  </si>
  <si>
    <t>TRAINING, &amp; POVERTY ALLEVIATION</t>
  </si>
  <si>
    <t>Fees from Clerical/Stores/Data Processing</t>
  </si>
  <si>
    <t>Examination</t>
  </si>
  <si>
    <t>Fees from Advancement courses for messengers/store</t>
  </si>
  <si>
    <t>Assistants</t>
  </si>
  <si>
    <t>Adhoc sources of Revenue application for Employment for</t>
  </si>
  <si>
    <t>Junior Staff</t>
  </si>
  <si>
    <t>Fees from confirmation /promotion test</t>
  </si>
  <si>
    <t>Fees from verification of certificate/conversion</t>
  </si>
  <si>
    <t>(i)  Fees from parking of vehicles</t>
  </si>
  <si>
    <t>Fees from sales of employment form</t>
  </si>
  <si>
    <t>Fees from sales of retirement forms</t>
  </si>
  <si>
    <t>Fees from application forms for study leave</t>
  </si>
  <si>
    <t>Fees from application for IT placement</t>
  </si>
  <si>
    <t>Registration of Consultants</t>
  </si>
  <si>
    <t>Sales of Public Service publication</t>
  </si>
  <si>
    <t>SIMEON ADEBO STAFF DEVELOPMENT CENTRE</t>
  </si>
  <si>
    <t>Fees from Typewriting/Shorthand Grading Test</t>
  </si>
  <si>
    <t>Fees from  National Diploma/Local Govt.National Diploma Course</t>
  </si>
  <si>
    <t>Fees for Improvement Courses for Confidential Secretaries</t>
  </si>
  <si>
    <t>and Typists</t>
  </si>
  <si>
    <t>Short term Management Computer Courses</t>
  </si>
  <si>
    <t>Fees on Certificate Collection</t>
  </si>
  <si>
    <t>Fees from Rent of Hall,Classroom and Canteen</t>
  </si>
  <si>
    <t>Application form for Part-time Traning Course</t>
  </si>
  <si>
    <t>Oaths</t>
  </si>
  <si>
    <t>Renewal of Justice of Peace</t>
  </si>
  <si>
    <t xml:space="preserve">Administrative charges on Deceased Estates </t>
  </si>
  <si>
    <t>Charges on contract agreements/Filling fees</t>
  </si>
  <si>
    <t>Fee from Rent Court</t>
  </si>
  <si>
    <t>Annual Registration of Readers</t>
  </si>
  <si>
    <t>Reprographic/ICT Service</t>
  </si>
  <si>
    <t>Hall Rental</t>
  </si>
  <si>
    <t>Video Library</t>
  </si>
  <si>
    <t>Training Proficiency Course</t>
  </si>
  <si>
    <t>Book Fair/Library Week</t>
  </si>
  <si>
    <t xml:space="preserve">Sub-Total    </t>
  </si>
  <si>
    <t>School fees - School of Nursing (Oyo State Origin and Others)</t>
  </si>
  <si>
    <t xml:space="preserve">Yellow Card for Overseas Travellers            </t>
  </si>
  <si>
    <t xml:space="preserve">School fees of school of Midwifery </t>
  </si>
  <si>
    <t xml:space="preserve">School  fees for Oyo State College of </t>
  </si>
  <si>
    <t xml:space="preserve">Advance Nursing Studies, 0yo                   </t>
  </si>
  <si>
    <t>Course to be organised by the Institute of Occupational Health</t>
  </si>
  <si>
    <t>Consultancy Services (Public Health Laboratory Services)</t>
  </si>
  <si>
    <t>School fees for Schools of Hygiene</t>
  </si>
  <si>
    <t>School  fees into School of Family Health Ibadan.</t>
  </si>
  <si>
    <t xml:space="preserve">Tender fees for supply of Hospital Equipment  </t>
  </si>
  <si>
    <t>Registration of Specialist Hospitals        )</t>
  </si>
  <si>
    <t>Hospitals                                                     )</t>
  </si>
  <si>
    <t>Clinic                                                            )</t>
  </si>
  <si>
    <t>Others (Lab. Mortuary)                              )</t>
  </si>
  <si>
    <t>Renewal</t>
  </si>
  <si>
    <t>Speciallist Hospitals                                )</t>
  </si>
  <si>
    <t xml:space="preserve">Sub-Total   </t>
  </si>
  <si>
    <t>MINISTRY OF LOCAL GOVT. &amp; CHIEFTIANCY MATTERS</t>
  </si>
  <si>
    <t>(i)     Chieftaincy Petition</t>
  </si>
  <si>
    <t>(ii)     Preparation of Insturment of Office</t>
  </si>
  <si>
    <t>(iii)     Registration of Training consultants</t>
  </si>
  <si>
    <t>(iv)     Management of training programmes</t>
  </si>
  <si>
    <t xml:space="preserve">            10% of Projected Training Votes</t>
  </si>
  <si>
    <t xml:space="preserve">MINISTRY OF WOMEN AFFAIRS,COMMUNITY </t>
  </si>
  <si>
    <t xml:space="preserve"> DEVELOPMENT. AND SOCIAL WELFARE </t>
  </si>
  <si>
    <t xml:space="preserve">Fees on Short Course for women  </t>
  </si>
  <si>
    <t>Group Farmers and Co-operatives</t>
  </si>
  <si>
    <t>Fee for Children in Breast feeding Cente</t>
  </si>
  <si>
    <t>Fees for children in State Day Care Centre</t>
  </si>
  <si>
    <t>Fees for one year Basic course in Social Work</t>
  </si>
  <si>
    <t>Fees on adoption</t>
  </si>
  <si>
    <t xml:space="preserve">Sub Total      </t>
  </si>
  <si>
    <t>MINISTRY OF ENVIRONMENT &amp; HABITAT</t>
  </si>
  <si>
    <t xml:space="preserve">      Fines for Contravention of  Environmental  Laws</t>
  </si>
  <si>
    <t xml:space="preserve"> Registration of Environmental  Consultants: Registration Renewal)</t>
  </si>
  <si>
    <t xml:space="preserve">   Vehicle Emission Charges</t>
  </si>
  <si>
    <t xml:space="preserve">  Environmental Development Charge/Levy</t>
  </si>
  <si>
    <t xml:space="preserve">   Oxidation Pond User Charges</t>
  </si>
  <si>
    <t>Appraisal of Technical reports,EIA and EAR report</t>
  </si>
  <si>
    <t xml:space="preserve">   Charges on non-submission of EAR and EIA as at when due</t>
  </si>
  <si>
    <t xml:space="preserve">  Laboratory Consultancy Services</t>
  </si>
  <si>
    <t xml:space="preserve">  investigation and verification of complaints</t>
  </si>
  <si>
    <t>Scrap metal Haulage</t>
  </si>
  <si>
    <t xml:space="preserve">   Sales of Ornamental plants </t>
  </si>
  <si>
    <t xml:space="preserve">    Commercialization of Tree felling</t>
  </si>
  <si>
    <t>Sales of Tender Documents</t>
  </si>
  <si>
    <t xml:space="preserve"> Town Planning Training Schools</t>
  </si>
  <si>
    <t xml:space="preserve">  Sub-Division Plans for Plot Allocation</t>
  </si>
  <si>
    <t xml:space="preserve"> Approval of Planning Schemes (L.G &amp; Private)</t>
  </si>
  <si>
    <t xml:space="preserve"> Planning Complaints, Petitions  and Protests</t>
  </si>
  <si>
    <t xml:space="preserve"> Printing of Plans</t>
  </si>
  <si>
    <t xml:space="preserve">  Field Inspection for Industrial/Commercial Plots</t>
  </si>
  <si>
    <t xml:space="preserve"> Assessment Fees on Building Plans on State Land</t>
  </si>
  <si>
    <t xml:space="preserve"> Assessment Fees on Telecommunication Development </t>
  </si>
  <si>
    <t xml:space="preserve"> Fence Permit (Plan Reg. Fee, Plot Development Fee)</t>
  </si>
  <si>
    <t xml:space="preserve"> Approval fee on Petrol Filling Stations</t>
  </si>
  <si>
    <t xml:space="preserve"> Clearance fee on other  Developments</t>
  </si>
  <si>
    <t xml:space="preserve"> Penalty fee on Planning Contravention</t>
  </si>
  <si>
    <t xml:space="preserve"> Change of use Fee</t>
  </si>
  <si>
    <t>Control of Outdoor Advertisement/Signage activities -</t>
  </si>
  <si>
    <t xml:space="preserve"> Registration of  Planning Approval</t>
  </si>
  <si>
    <t>(b)  Removal of illegally parked vehicles</t>
  </si>
  <si>
    <t xml:space="preserve"> Planning Approval with Statewide implications :</t>
  </si>
  <si>
    <t xml:space="preserve"> Residental, Commercial, Industrial and Special Dev.</t>
  </si>
  <si>
    <t>Tender fee</t>
  </si>
  <si>
    <t>Plan Reg. Fee (i) residential  (ii) commercial</t>
  </si>
  <si>
    <t>Inspection fee for C of O</t>
  </si>
  <si>
    <t>Ammendment to Approved Plans (Residential)</t>
  </si>
  <si>
    <t>Ammendment to Approved Plans (Commercial)</t>
  </si>
  <si>
    <t xml:space="preserve"> Street Naming with GRAs</t>
  </si>
  <si>
    <t>Vehicular Gate Permit fee</t>
  </si>
  <si>
    <t>Pedestrian Gate Permit fee</t>
  </si>
  <si>
    <t>Assessment fees and others  from Local Planning Authorities</t>
  </si>
  <si>
    <t>Revalidation of old permit and change of title Petrol Station,</t>
  </si>
  <si>
    <t>Commercial,Residential,Industrial</t>
  </si>
  <si>
    <t>Open Space Development</t>
  </si>
  <si>
    <t xml:space="preserve">OYO STATE SOLID WASTE </t>
  </si>
  <si>
    <t>MANAGEMENT AUTHORITY</t>
  </si>
  <si>
    <t xml:space="preserve">Fines on sanitation days </t>
  </si>
  <si>
    <t>(non-provision of refuse bins and other offences)</t>
  </si>
  <si>
    <t xml:space="preserve">Registration and renewal of Private Refuse Refuse Contractors </t>
  </si>
  <si>
    <t>Refuse Dumps Usage Charges</t>
  </si>
  <si>
    <t>Hiring of Refuse Vehicle and Plants</t>
  </si>
  <si>
    <t>Environmental Management Charges</t>
  </si>
  <si>
    <t>AGRICULTURAL CREDIT CORPORATION OF OYO STATE</t>
  </si>
  <si>
    <t>Fines and fees</t>
  </si>
  <si>
    <t>(Processing fees)</t>
  </si>
  <si>
    <t>MINISTRY OF YOUTH &amp; SPORTS</t>
  </si>
  <si>
    <t>Fees on Executive Gynasium Mokola</t>
  </si>
  <si>
    <t>Registration fees at Executive Gymnasium</t>
  </si>
  <si>
    <t>MINISTRY OF INDUSTRY APPLIED SCIENCE AND TECHNOLOGY</t>
  </si>
  <si>
    <t>(i)     Haulage from Quarries</t>
  </si>
  <si>
    <t>4020184B</t>
  </si>
  <si>
    <t>(ii)     Haulage fee from Sand and Gravel</t>
  </si>
  <si>
    <t>4020184C</t>
  </si>
  <si>
    <t>(iii)     Haulage fee from manufactured products</t>
  </si>
  <si>
    <t>4020184D</t>
  </si>
  <si>
    <t>(iv)     Hallage fees from petroleum products</t>
  </si>
  <si>
    <t>Processing of Administrative Repots on Quary/Minning</t>
  </si>
  <si>
    <t>Entry from Mining sites</t>
  </si>
  <si>
    <t>Survey fees on Cadastral plans</t>
  </si>
  <si>
    <t>Lodgement of record copies by private  Registered Surveyors</t>
  </si>
  <si>
    <t>Fees for inspection of sites,/charting</t>
  </si>
  <si>
    <t xml:space="preserve"> of C of O/Charting of Plan</t>
  </si>
  <si>
    <t xml:space="preserve">Fees on Survey reports on Exclusive Prospecting </t>
  </si>
  <si>
    <t>Licences/mining lease</t>
  </si>
  <si>
    <t>Checking reproduction fees from Local Govt./Usher Agencies</t>
  </si>
  <si>
    <t>BOARD FOR TECHNICAL EDUCATION (BOTAVED)</t>
  </si>
  <si>
    <t>Shooting Stars sports club</t>
  </si>
  <si>
    <t>Gate Takings</t>
  </si>
  <si>
    <t>Crown Football Club</t>
  </si>
  <si>
    <t>Fines on abandoned and illegally parked vehicle</t>
  </si>
  <si>
    <t>Sales of Appointment Forms</t>
  </si>
  <si>
    <t>Sales of publication of Statistical Year Book</t>
  </si>
  <si>
    <t xml:space="preserve">  TOTAL(402)    </t>
  </si>
  <si>
    <t>HEAD 403:  L I C E N C E S</t>
  </si>
  <si>
    <t>Promoters Licences</t>
  </si>
  <si>
    <t>Pools Agent Licences</t>
  </si>
  <si>
    <t>Casino / Lotto Licences</t>
  </si>
  <si>
    <t>Drivers Licences</t>
  </si>
  <si>
    <t>Motor Vehicle Licences</t>
  </si>
  <si>
    <t>Vehicle Registration</t>
  </si>
  <si>
    <t>Change of Ownership</t>
  </si>
  <si>
    <t>Learner's Permit</t>
  </si>
  <si>
    <t xml:space="preserve">MINISTRY OF TRADE, INVESTMENT </t>
  </si>
  <si>
    <t>AND COOPERATIVES</t>
  </si>
  <si>
    <t>Registration of Business Premises(Others)</t>
  </si>
  <si>
    <t>Registration of Co-operative Societe/Unions</t>
  </si>
  <si>
    <t>MINISTRY OF INDUSTRY, APPLIED</t>
  </si>
  <si>
    <t>SCIENCE AND TECHNOLOGY</t>
  </si>
  <si>
    <t>Registration from Mining Companies</t>
  </si>
  <si>
    <t>RESOURCES AND RURAL DEV.</t>
  </si>
  <si>
    <t>Fishing Licences and renewal:</t>
  </si>
  <si>
    <t>4030012A</t>
  </si>
  <si>
    <t>(i)     Fish Licenses)</t>
  </si>
  <si>
    <t>4030012B</t>
  </si>
  <si>
    <t>(ii)    Sport fishing licenses</t>
  </si>
  <si>
    <t>Marking Instruments (App. Reg./Renewal)</t>
  </si>
  <si>
    <t>4030013A</t>
  </si>
  <si>
    <t>(i)     Marking Instruments (Appl.)                                      )</t>
  </si>
  <si>
    <t>4030013B</t>
  </si>
  <si>
    <t>(ii)    Marking Instruments (Reg)                                         )</t>
  </si>
  <si>
    <t>4030013C</t>
  </si>
  <si>
    <t>(iii)    Marking Instruments (Ren)                                        )</t>
  </si>
  <si>
    <t>4030013D</t>
  </si>
  <si>
    <t>(iv)    Saw mill (Application)                                                )</t>
  </si>
  <si>
    <t>4030013E</t>
  </si>
  <si>
    <t>(v)     Sawmill (Registration)                                                )</t>
  </si>
  <si>
    <t>4030013F</t>
  </si>
  <si>
    <t>(vi)     Sawmill (Renewal)                                                     )</t>
  </si>
  <si>
    <t>Meat Inspection (Ministry)</t>
  </si>
  <si>
    <t>4030014A</t>
  </si>
  <si>
    <t>Cattle &amp; Sheep,ii. Goat and Pig of fitness, iii.Dressed Chicken</t>
  </si>
  <si>
    <t>4030014B</t>
  </si>
  <si>
    <t>Food canteens/Cafetaria (Cattle &amp; Sheep, Goat &amp; Pig)</t>
  </si>
  <si>
    <t>4030014C</t>
  </si>
  <si>
    <t xml:space="preserve"> Movement Permit  (Cattle, Sheep, Goat and Pigs)</t>
  </si>
  <si>
    <t xml:space="preserve">Sub-Total </t>
  </si>
  <si>
    <t>HEAD 403  -  LICENCES</t>
  </si>
  <si>
    <t>MINISTRY OF LANDS, HOUSING &amp; SURVEY</t>
  </si>
  <si>
    <t>Renewal of Temporary Ocup. Licence (TOL)</t>
  </si>
  <si>
    <t>4030016A</t>
  </si>
  <si>
    <t xml:space="preserve">Registration of Continuing Education Centres </t>
  </si>
  <si>
    <t>4030016B</t>
  </si>
  <si>
    <t>Application,Registration and Renewal</t>
  </si>
  <si>
    <t>4030016C</t>
  </si>
  <si>
    <t xml:space="preserve"> © Renewal of Summer Schools</t>
  </si>
  <si>
    <t>Registration and Renewal of Private N/Pry Schools</t>
  </si>
  <si>
    <t>4030017A</t>
  </si>
  <si>
    <t xml:space="preserve">(a) Application </t>
  </si>
  <si>
    <t>4030017B</t>
  </si>
  <si>
    <t xml:space="preserve">(b) Registration </t>
  </si>
  <si>
    <t>4030017C</t>
  </si>
  <si>
    <t>© Renewal</t>
  </si>
  <si>
    <t>Registration of Private Secondary Schools</t>
  </si>
  <si>
    <t>4030018A</t>
  </si>
  <si>
    <t>(a) Application</t>
  </si>
  <si>
    <t>4030018B</t>
  </si>
  <si>
    <t>4030018C</t>
  </si>
  <si>
    <t xml:space="preserve">© Renewal </t>
  </si>
  <si>
    <t>Qualification Evaluation</t>
  </si>
  <si>
    <t xml:space="preserve">Study Centres/Tertiary Institutions </t>
  </si>
  <si>
    <t>4030021A</t>
  </si>
  <si>
    <t xml:space="preserve">(a) Application  </t>
  </si>
  <si>
    <t>4030021B</t>
  </si>
  <si>
    <t>(b) Registration</t>
  </si>
  <si>
    <t>4030021C</t>
  </si>
  <si>
    <t xml:space="preserve">© Renewal  </t>
  </si>
  <si>
    <t>Professional + ICAN London</t>
  </si>
  <si>
    <t>4030022A</t>
  </si>
  <si>
    <t>4030022B</t>
  </si>
  <si>
    <t>4030022C</t>
  </si>
  <si>
    <t>Reg/Renewal of Private Colleges, Poly, College of Education</t>
  </si>
  <si>
    <t>Reg/Renewal of Private Universities :</t>
  </si>
  <si>
    <t>4030024A</t>
  </si>
  <si>
    <t>4030024B</t>
  </si>
  <si>
    <t>4030024C</t>
  </si>
  <si>
    <t>Registration of Contractors</t>
  </si>
  <si>
    <t>New Patent Medicine Vendors Licences)</t>
  </si>
  <si>
    <t>Renewal of Vendors Licences</t>
  </si>
  <si>
    <t>Public Private Partnership</t>
  </si>
  <si>
    <t xml:space="preserve">MINISTRY OF INFORMATION  AND CULTURE </t>
  </si>
  <si>
    <t>Registration of Hotels, Guest Houses, Travels</t>
  </si>
  <si>
    <t>Agents, Tours, Operators of Restaurants etc.</t>
  </si>
  <si>
    <t>Licences of Cinema and video House</t>
  </si>
  <si>
    <t>Renewal of Licence for Cinema/Video</t>
  </si>
  <si>
    <t xml:space="preserve">OYO STATE AGENCY FOR YOUTH DEVELOPMENT </t>
  </si>
  <si>
    <t>Application Form for Voluntary Organisation</t>
  </si>
  <si>
    <t>4030032A</t>
  </si>
  <si>
    <t>Registration of Voluntary 0rganisation</t>
  </si>
  <si>
    <t>Registration of Social Youth Organisation</t>
  </si>
  <si>
    <t>Registration of Youth Oriented NGO's</t>
  </si>
  <si>
    <t>Renewal of certificates</t>
  </si>
  <si>
    <t>0YO STATE RURAL ELECTRIFICATION BOARD</t>
  </si>
  <si>
    <t>(a)     Registration fee for contractors</t>
  </si>
  <si>
    <t>4030036A</t>
  </si>
  <si>
    <t>(b)     Renewal fees</t>
  </si>
  <si>
    <t>©        Tenders fees</t>
  </si>
  <si>
    <t>(d)     Registration of Contractors</t>
  </si>
  <si>
    <t>OYO STATE INDEPENDENT ELECTORAL COMMISSION</t>
  </si>
  <si>
    <t>Integrity Licence foe Consultants, contracts, Banks and</t>
  </si>
  <si>
    <t>other bodies alredy transacting busines or willing to</t>
  </si>
  <si>
    <t>transact with government .</t>
  </si>
  <si>
    <t>Registration of hospitality business</t>
  </si>
  <si>
    <t>Rent and Dues</t>
  </si>
  <si>
    <t>Sales of touring permit (Local &amp;^ International</t>
  </si>
  <si>
    <t xml:space="preserve"> TOTAL(403)         </t>
  </si>
  <si>
    <t>HEAD 404  -  EARNINGS AND SALES</t>
  </si>
  <si>
    <t>MINISTRY OF FINANCE</t>
  </si>
  <si>
    <t>Earnings &amp; Sales</t>
  </si>
  <si>
    <t xml:space="preserve">Sales of Books of Estimates </t>
  </si>
  <si>
    <t>MINISTRY OF AGRIC. NAT. RESOURCES AND RURAL DEV.</t>
  </si>
  <si>
    <t>Schools' Agric Programme</t>
  </si>
  <si>
    <t xml:space="preserve">Poultry eggs,Piggery vegetable </t>
  </si>
  <si>
    <t xml:space="preserve">Crop Type Multiplication Project (Maize)  </t>
  </si>
  <si>
    <t>Sales of Poultry Products(Day Old Chicks,Egg)</t>
  </si>
  <si>
    <t>Sales of Beef Cattle (Meat Shop, Fasola )</t>
  </si>
  <si>
    <t>Sales of Small Stock(Sheep, Goat and Rabbit Swine)</t>
  </si>
  <si>
    <t>Sales of Livestock Feeds</t>
  </si>
  <si>
    <t>Sales of Footwear and Leather Processing</t>
  </si>
  <si>
    <t>Sales of Fingerlings</t>
  </si>
  <si>
    <t>Proceeds from DRD</t>
  </si>
  <si>
    <t>Sales of Table Fish  :</t>
  </si>
  <si>
    <t>4040011A</t>
  </si>
  <si>
    <t>(i)    Man-made Lakes                                                              )</t>
  </si>
  <si>
    <t>4040011B</t>
  </si>
  <si>
    <t>(ii)    Fish Marketing &amp; processing (Frozen)                           )</t>
  </si>
  <si>
    <t>Forest Products</t>
  </si>
  <si>
    <t>4040012A</t>
  </si>
  <si>
    <t xml:space="preserve">(i)    Teak Poles    </t>
  </si>
  <si>
    <t>4040012B</t>
  </si>
  <si>
    <t>(ii)    Plantation Timber Special Gmelina SPP)</t>
  </si>
  <si>
    <t>4040012C</t>
  </si>
  <si>
    <t xml:space="preserve">(iii) Temp. Residential permit </t>
  </si>
  <si>
    <t>4040012D</t>
  </si>
  <si>
    <t>(iv)   Hammering of Billet in private Plantation</t>
  </si>
  <si>
    <t>Proceeds from TCDU:</t>
  </si>
  <si>
    <t>4040013A</t>
  </si>
  <si>
    <t>(i) Cocoa Seedlings                   )</t>
  </si>
  <si>
    <t>4040013B</t>
  </si>
  <si>
    <t>(ii) Cashew                                    )</t>
  </si>
  <si>
    <t>4040013C</t>
  </si>
  <si>
    <t xml:space="preserve">(iii) 0il Palm Seedlings                 )                </t>
  </si>
  <si>
    <t>4040013D</t>
  </si>
  <si>
    <t xml:space="preserve"> (iv) Hort Seedlings                        )</t>
  </si>
  <si>
    <t>4040013E</t>
  </si>
  <si>
    <t>(v) Sales of cocoa Chemicals       )</t>
  </si>
  <si>
    <t xml:space="preserve"> Lease of Tree Crop Plantation :</t>
  </si>
  <si>
    <t>(a ) Cocoa (b) Cashew © Oil Palm,Ground rent on379 hectares</t>
  </si>
  <si>
    <t>Proceeds from RCDC:</t>
  </si>
  <si>
    <t>Proceeds from Stabilised bricks, Palm Oil,</t>
  </si>
  <si>
    <t xml:space="preserve">Grass Cutters,Snails, fish    </t>
  </si>
  <si>
    <t xml:space="preserve">Sales of Tractors and Implements                            </t>
  </si>
  <si>
    <t xml:space="preserve">Sales of Fertilizer, and other inputs       </t>
  </si>
  <si>
    <t>4040017A</t>
  </si>
  <si>
    <t>Proceeds from Buffer stock scheme</t>
  </si>
  <si>
    <t>OYO STATE AGRICULTURAL DEVELOPMENT PROGRAMME</t>
  </si>
  <si>
    <t>Hiring of Equipment</t>
  </si>
  <si>
    <t>AGRIC. CREDIT CORPORATION OF OYO STATE:</t>
  </si>
  <si>
    <t>Earning and Sales of Application forms</t>
  </si>
  <si>
    <t>MINISTRY OF LANDS , HOUSING &amp; SURVEY</t>
  </si>
  <si>
    <t xml:space="preserve">Publication of Outline Development Plan      </t>
  </si>
  <si>
    <t>Premium on State Land</t>
  </si>
  <si>
    <t xml:space="preserve">Sub Total                </t>
  </si>
  <si>
    <t>Sales of New Number Plates</t>
  </si>
  <si>
    <t>Sales of Properties</t>
  </si>
  <si>
    <t>Inspection of Cinema Houses for fire safety</t>
  </si>
  <si>
    <t>Profit from Furniture and block making workshop</t>
  </si>
  <si>
    <t>Fee for Training in Fire Fighting Course</t>
  </si>
  <si>
    <t>Fees for sale of Fire Reports</t>
  </si>
  <si>
    <t>Inspection of new site of Petrol Station</t>
  </si>
  <si>
    <t>Renewal of Fire Safety Certificates</t>
  </si>
  <si>
    <t>Inspection of Banks, Hotels Resturants, Petrol</t>
  </si>
  <si>
    <t>Stations and Private Hospitals for fire safety</t>
  </si>
  <si>
    <t>Fee for electricity consumption by</t>
  </si>
  <si>
    <t>Business Centres within Sec. Complex</t>
  </si>
  <si>
    <t xml:space="preserve">Rent of Business centres within Secretariat Complex </t>
  </si>
  <si>
    <t>Sales of Government Publication</t>
  </si>
  <si>
    <t>Boarded Vehicle</t>
  </si>
  <si>
    <t>Sales of Transfer Forms</t>
  </si>
  <si>
    <t xml:space="preserve">Earnings from Compilation of Grade II Results </t>
  </si>
  <si>
    <t>Sales of Cert.to the Final Year Student of Govt Technical Colleges</t>
  </si>
  <si>
    <t>Sales of S.75 Forms</t>
  </si>
  <si>
    <t>Sales of Continuous Assessment Documents</t>
  </si>
  <si>
    <t>Miscellaneous (Registration of Contractors)</t>
  </si>
  <si>
    <t>Sales of Sandwich Course Form</t>
  </si>
  <si>
    <t>Technical Teachers Training Programme form</t>
  </si>
  <si>
    <t>Sales of Inter-State Transfer Forms</t>
  </si>
  <si>
    <t xml:space="preserve"> Sales of Appointment Forms</t>
  </si>
  <si>
    <t xml:space="preserve"> Intra-State Transfer Form</t>
  </si>
  <si>
    <t>Proceeds from Common Entrance Exam. (School of Science)</t>
  </si>
  <si>
    <t>Proceed from placement/screening Form exercise</t>
  </si>
  <si>
    <t xml:space="preserve"> into Junior Secondary School forms</t>
  </si>
  <si>
    <t>Earnings from Business Complex</t>
  </si>
  <si>
    <t>4040050A</t>
  </si>
  <si>
    <t>(I)     BIIBCO</t>
  </si>
  <si>
    <t>4040050B</t>
  </si>
  <si>
    <t>(ii)     Adamasingba</t>
  </si>
  <si>
    <t>4040050C</t>
  </si>
  <si>
    <t>(iii)   Oke Bola</t>
  </si>
  <si>
    <t>4040050D</t>
  </si>
  <si>
    <t>(iv)     Ogbomoso</t>
  </si>
  <si>
    <t>Earnings from Bulk Purchase Programme</t>
  </si>
  <si>
    <t>Sales of Graduate Industry Self-Employment Scheme Application form</t>
  </si>
  <si>
    <t>Sales of application forms for Ogbomoso Industrial Estate</t>
  </si>
  <si>
    <t>MINISTRY OF INDUSTRY,APPLIED</t>
  </si>
  <si>
    <t>Sales of Small Scale Ind. Credit /Graduate  Unemployment</t>
  </si>
  <si>
    <t xml:space="preserve"> Scheme Application form</t>
  </si>
  <si>
    <t>Earnings from PIP Small Scale Loans Scheme Application form</t>
  </si>
  <si>
    <t>Sales of Graduate Industrial Self Employment Scheme Application Forms</t>
  </si>
  <si>
    <t>Sale of Booklet on Investment opportunity in the field of Small Industry</t>
  </si>
  <si>
    <t>Sales of Application forms on 0gbomoso Industrial Estate</t>
  </si>
  <si>
    <t xml:space="preserve"> Sales of plots at Ogbomoso Industrial Estate</t>
  </si>
  <si>
    <t xml:space="preserve">Rent on Oyo former textile weaving </t>
  </si>
  <si>
    <t>(i)  Sales of Application form on Industrial Village, Sango</t>
  </si>
  <si>
    <t>4040061A</t>
  </si>
  <si>
    <t>(ii)    Sales of Plot</t>
  </si>
  <si>
    <t>Privatisation of Model Industries   :</t>
  </si>
  <si>
    <t>4040062A</t>
  </si>
  <si>
    <t>Pace - setter Asphalt and Quarry Plant Ijaye</t>
  </si>
  <si>
    <t>4040062B</t>
  </si>
  <si>
    <t>Waste Recycling complex orita Aperin, Ib</t>
  </si>
  <si>
    <t>4040062C</t>
  </si>
  <si>
    <t>Burnt Bricks Factory Oloba Egbeda L.G</t>
  </si>
  <si>
    <t>Surface rent on Mining/Quarry leases and EPL</t>
  </si>
  <si>
    <t>OFFICE OF THE  GOVERNOR</t>
  </si>
  <si>
    <t>Sales of Boarded Vehicles</t>
  </si>
  <si>
    <t>4040065A</t>
  </si>
  <si>
    <t>(a)  Sales of  Application Form  P.W.B. (Christian Wing)</t>
  </si>
  <si>
    <t>4040065B</t>
  </si>
  <si>
    <t>(b)   Sales of report (Christian Wing)</t>
  </si>
  <si>
    <t>4040065C</t>
  </si>
  <si>
    <t>©   Recovery of Refundable Loan</t>
  </si>
  <si>
    <t>Management Information Centre</t>
  </si>
  <si>
    <t>Sales of Application Form PWB Muslim  Wing</t>
  </si>
  <si>
    <t>4040067A</t>
  </si>
  <si>
    <t>Recovery of refundable Loan</t>
  </si>
  <si>
    <t>OYO STATE GOVERNMENT PRINTING CORPORATION</t>
  </si>
  <si>
    <t xml:space="preserve">Printing of Pre-payment orders               </t>
  </si>
  <si>
    <t>Forklift  Hire Services</t>
  </si>
  <si>
    <t>Sales of Publications</t>
  </si>
  <si>
    <t>Others (Waste)</t>
  </si>
  <si>
    <t>MINISTRY OF INFORMATION AND CULTURE</t>
  </si>
  <si>
    <t>Commercial Video Services</t>
  </si>
  <si>
    <t>Trainees fees</t>
  </si>
  <si>
    <t>Organising workshops and seminar for Stakeholder e.g. L.G.</t>
  </si>
  <si>
    <t>Tourism Village Shops</t>
  </si>
  <si>
    <t>Sales of bidding forms for tender document</t>
  </si>
  <si>
    <t>Charges from Tourist sites</t>
  </si>
  <si>
    <t>Sales of Graphic Arts Design and National Flags</t>
  </si>
  <si>
    <t xml:space="preserve">Colour Laboratory </t>
  </si>
  <si>
    <t>RURAL ELECTRIFICATION BOARD</t>
  </si>
  <si>
    <t xml:space="preserve">Contribution by comnmunities benefiting from </t>
  </si>
  <si>
    <t>transformers and accessories</t>
  </si>
  <si>
    <t>Sales of Vehicle Loan Guarantor's Form</t>
  </si>
  <si>
    <t>POST PRIMARY SCHOOLS TEACHING SERVICE COMMISSION (TESCOM)</t>
  </si>
  <si>
    <t>Teaching Appointment Form</t>
  </si>
  <si>
    <t>Sandwich Approval Form</t>
  </si>
  <si>
    <t>Intra State Transfer Form</t>
  </si>
  <si>
    <t>Inter State Transfer Form</t>
  </si>
  <si>
    <t>Teaching Appointment  Form</t>
  </si>
  <si>
    <t xml:space="preserve"> Inter State Transfer Form</t>
  </si>
  <si>
    <t xml:space="preserve"> Inter Local Govt. Transfer</t>
  </si>
  <si>
    <t xml:space="preserve"> Sandwich Approval Form</t>
  </si>
  <si>
    <t xml:space="preserve"> Sales of Appt. forms</t>
  </si>
  <si>
    <t>COUNCIL FOR ARTS AND CULTURE</t>
  </si>
  <si>
    <t>Rent of Open Space</t>
  </si>
  <si>
    <t>Performance on Special Occasions</t>
  </si>
  <si>
    <t>Craft and Art Works, Hairdressing and sales of carving</t>
  </si>
  <si>
    <t xml:space="preserve"> Film Shows/stage drama</t>
  </si>
  <si>
    <t>JUDICIARY (HIGH COURT OF JUSTICE)</t>
  </si>
  <si>
    <t>Sales of Law Reports</t>
  </si>
  <si>
    <t>Sales of Inter Services Transfer Forms</t>
  </si>
  <si>
    <t xml:space="preserve"> Sales of Inter - Cadre Transfer</t>
  </si>
  <si>
    <t xml:space="preserve"> Review of Transfer/Conversion</t>
  </si>
  <si>
    <t>MINISTRY OF WOMEN AFFAIRS, COMMUNITY DEV.</t>
  </si>
  <si>
    <t xml:space="preserve"> SOCIAL  WELFARE AND POVERTY ALLEVIATION</t>
  </si>
  <si>
    <t>Application forms for Day care Centre</t>
  </si>
  <si>
    <t>Registration of Day care Centres</t>
  </si>
  <si>
    <t>Application for Child adoption</t>
  </si>
  <si>
    <t>Proceed from sales of Artificial Limb</t>
  </si>
  <si>
    <t xml:space="preserve"> Renewal of new day care centres sales</t>
  </si>
  <si>
    <t>Proceed from Women programme form</t>
  </si>
  <si>
    <t>MINISTRY OF LOCAL GOVERNMENT</t>
  </si>
  <si>
    <t>&amp; CHIEFTAINCY MATTERS</t>
  </si>
  <si>
    <t>20% Tenement Rates from L.Governments</t>
  </si>
  <si>
    <t>Inspection and Rating Appeals</t>
  </si>
  <si>
    <t>Sales of damaged furniture items and equipment</t>
  </si>
  <si>
    <t>Revenue on Training Programme</t>
  </si>
  <si>
    <t>Reimbursement for the maintenance of Zonal Valuation Offices / Courts</t>
  </si>
  <si>
    <t>Stadium facilities and equipment</t>
  </si>
  <si>
    <t>Rent on Council's Quarters</t>
  </si>
  <si>
    <t>Revenue from Events (3SC Home Matches)</t>
  </si>
  <si>
    <t>Bill Boards Advert</t>
  </si>
  <si>
    <t>OYO STATE LEGISLATURE</t>
  </si>
  <si>
    <t>Catering Services</t>
  </si>
  <si>
    <t>Printing Press Sales</t>
  </si>
  <si>
    <t>OYO STATE INDEPENDENCE ELECTORAL COMMISSION</t>
  </si>
  <si>
    <t>form for Councillorship Candidate</t>
  </si>
  <si>
    <t>forms for Chairmanship candidate</t>
  </si>
  <si>
    <t xml:space="preserve"> Printing and Sales of Map</t>
  </si>
  <si>
    <t>Verification of Survey Plans</t>
  </si>
  <si>
    <t xml:space="preserve"> Lithographic Services</t>
  </si>
  <si>
    <t xml:space="preserve">Proceed from Car holding areas,Car sales depot and </t>
  </si>
  <si>
    <t>Trailer holding areas.</t>
  </si>
  <si>
    <t>Tourist Permits for all locally and Intenationally packaged Tours</t>
  </si>
  <si>
    <t xml:space="preserve"> l</t>
  </si>
  <si>
    <t>Levies on small Hotels (with less than 10 rooms)</t>
  </si>
  <si>
    <t>Maiden Oduduwa Carnival</t>
  </si>
  <si>
    <t>primary and Secondary School's Excursion</t>
  </si>
  <si>
    <t>OYO STATE HOUSING CORPORATION</t>
  </si>
  <si>
    <t>Sales of buildings and Government Lands</t>
  </si>
  <si>
    <t>TOTAL(404)</t>
  </si>
  <si>
    <t xml:space="preserve">HEAD 405  </t>
  </si>
  <si>
    <t>MIN. OF AGRIC. NAT. RESOURCES &amp; RURAL DEV.</t>
  </si>
  <si>
    <t>Rent on Government Property</t>
  </si>
  <si>
    <t>4050001A</t>
  </si>
  <si>
    <t xml:space="preserve">  Land rent,</t>
  </si>
  <si>
    <t>4050001B</t>
  </si>
  <si>
    <t xml:space="preserve">  Demarcation Fee</t>
  </si>
  <si>
    <t>4050001C</t>
  </si>
  <si>
    <t xml:space="preserve"> Application</t>
  </si>
  <si>
    <t>4050001D</t>
  </si>
  <si>
    <t xml:space="preserve"> Guidelines</t>
  </si>
  <si>
    <t>4050001E</t>
  </si>
  <si>
    <t xml:space="preserve"> Land for Building</t>
  </si>
  <si>
    <t>Rent on Warehouse and Cribs</t>
  </si>
  <si>
    <t>Rent of Bulldozer &amp; Grader</t>
  </si>
  <si>
    <t>4050004A</t>
  </si>
  <si>
    <t xml:space="preserve">  Fisheries Conference Room                           )</t>
  </si>
  <si>
    <t>4050004B</t>
  </si>
  <si>
    <t xml:space="preserve">  Fisheries Cold Room                                        )</t>
  </si>
  <si>
    <t xml:space="preserve">  Rent on Farmland</t>
  </si>
  <si>
    <t xml:space="preserve"> Fish Truck</t>
  </si>
  <si>
    <t>Control Post, Petty Traders, Space Rent</t>
  </si>
  <si>
    <t>Vet. Cold room</t>
  </si>
  <si>
    <t>Ground Rent :Corporate use of forest reserve land(KOPEK Ltd)</t>
  </si>
  <si>
    <t>Tractor Services</t>
  </si>
  <si>
    <t>Leasehold of Govt. Fish Farms, Oyo.</t>
  </si>
  <si>
    <t xml:space="preserve">Hire of Plant / Vehicles      </t>
  </si>
  <si>
    <t>Rent of Business Centres within Secretariat Complex</t>
  </si>
  <si>
    <t>Ground Rents on State Lands</t>
  </si>
  <si>
    <t>Ground Rent on Certificate of Occupancy Private Land</t>
  </si>
  <si>
    <t>Development Levy on State Lands</t>
  </si>
  <si>
    <t>Special levy on C. of  O.</t>
  </si>
  <si>
    <t xml:space="preserve">Filing in of Auction Notice onGrand Rent </t>
  </si>
  <si>
    <t>Rent on Bukateria/Shop behind Union Bank</t>
  </si>
  <si>
    <t xml:space="preserve">Sub Total   </t>
  </si>
  <si>
    <t xml:space="preserve">HEAD 405  - </t>
  </si>
  <si>
    <t>OFFICE OF THE GOVERNOR</t>
  </si>
  <si>
    <t>Oyo State Liaison Office, Lagos</t>
  </si>
  <si>
    <t>Rent on Government  Quarters</t>
  </si>
  <si>
    <t>Liaison Office Abuja</t>
  </si>
  <si>
    <t>Indigeneship Certificate (Abuja L.O)</t>
  </si>
  <si>
    <t>Lease of Government Quarters</t>
  </si>
  <si>
    <t>4050024A</t>
  </si>
  <si>
    <t>Proceed from Lease of Land(PCD)</t>
  </si>
  <si>
    <t xml:space="preserve">Sub Total       </t>
  </si>
  <si>
    <t>4050024B</t>
  </si>
  <si>
    <t>Drilling of Boreholes (WATSAN)</t>
  </si>
  <si>
    <t>Oyo State Road Maintenance</t>
  </si>
  <si>
    <t>Hire of plant/vehicle</t>
  </si>
  <si>
    <t>MINISTRY OF  EDUCATION</t>
  </si>
  <si>
    <t xml:space="preserve">Rent on Classrooms for Continuing Education/Use of Schools </t>
  </si>
  <si>
    <t>Premises field</t>
  </si>
  <si>
    <t>MINISTRY OF WOMEN AFFAIRS,</t>
  </si>
  <si>
    <t>COMMUNITY DEV. &amp; SOCIAL WELFARE</t>
  </si>
  <si>
    <t>Rent Charges on Hall of Social/ Development</t>
  </si>
  <si>
    <t xml:space="preserve"> Training Centres, Samonda</t>
  </si>
  <si>
    <t>Rents on other government properties</t>
  </si>
  <si>
    <t>MINISTRY OF INFORMATION,</t>
  </si>
  <si>
    <t>Rent of Public Address Equipment PAE Vehicles</t>
  </si>
  <si>
    <t>Hiring of Cantee (3) Tenants)</t>
  </si>
  <si>
    <t>Earnings on Organizing Tours for Students and Workers etc</t>
  </si>
  <si>
    <t>Rent of Film Theatre</t>
  </si>
  <si>
    <t>Captain Bowers Towers</t>
  </si>
  <si>
    <t>Hiring of bus by Tour Operators</t>
  </si>
  <si>
    <t>Hiring of bus 2-5 buses for socials</t>
  </si>
  <si>
    <t>IYY Youth Village</t>
  </si>
  <si>
    <t>Rent on Youth Centre Ososami, Ibadan</t>
  </si>
  <si>
    <t>Rent on Youth Centre, Oyo</t>
  </si>
  <si>
    <t>Rent on Government Landed Properties</t>
  </si>
  <si>
    <t>MINISTRY OF TRADE, INVESTMENT  AND COOPERATIVE</t>
  </si>
  <si>
    <t xml:space="preserve">Rent on Permanent Trade Fair site, Sango   </t>
  </si>
  <si>
    <t>Rent on Annexe Building</t>
  </si>
  <si>
    <t>Rent on Trans Motels Ltd. Jericho</t>
  </si>
  <si>
    <t xml:space="preserve">Revenue from Management of Trans Wonder Land </t>
  </si>
  <si>
    <t>Rent on Trans Motel, Ltd. Iseyin</t>
  </si>
  <si>
    <t>Revenue from OYSSIC / managemen of State Owned concern</t>
  </si>
  <si>
    <t>MINISTRY OF INDUSTRY, APPLIED SCIENCE</t>
  </si>
  <si>
    <t xml:space="preserve"> AND TECHNOLOGY</t>
  </si>
  <si>
    <t>Rent on Former Textile Building, 0yo</t>
  </si>
  <si>
    <t>Surface Rent on Mining/Quarry leases and EPL</t>
  </si>
  <si>
    <t>Rent on Government Property:</t>
  </si>
  <si>
    <t xml:space="preserve"> OYSSCIC                                                                        )</t>
  </si>
  <si>
    <t xml:space="preserve">  AFCOT                                                                           )</t>
  </si>
  <si>
    <t xml:space="preserve">  Western Hall                                        )                      </t>
  </si>
  <si>
    <t xml:space="preserve">   House of Chiefs                                  )         </t>
  </si>
  <si>
    <t>MINISTRY OF LOCAL GOVT. &amp; CHIEFTAINCY MATTERS</t>
  </si>
  <si>
    <t>Hiring of Heavy Duty Equipment:</t>
  </si>
  <si>
    <t xml:space="preserve"> Grader Machine</t>
  </si>
  <si>
    <t xml:space="preserve">  Low Loader Equipment</t>
  </si>
  <si>
    <t xml:space="preserve">  Bulldozer</t>
  </si>
  <si>
    <t>0FFICE OF THE SURVEYOR-GENERAL</t>
  </si>
  <si>
    <t>Lease of GPS/Other Digital Equipments</t>
  </si>
  <si>
    <r>
      <t xml:space="preserve">                                  </t>
    </r>
    <r>
      <rPr>
        <b/>
        <sz val="9"/>
        <rFont val="Arial"/>
        <family val="2"/>
      </rPr>
      <t>Sub-Total</t>
    </r>
  </si>
  <si>
    <t xml:space="preserve">TOTAL(405) </t>
  </si>
  <si>
    <t xml:space="preserve">HEAD 406  - </t>
  </si>
  <si>
    <t>MINISTRY OF TRADE, INVESTMENT  &amp; COOPERATIVES</t>
  </si>
  <si>
    <t>Revenue from Shares and Debentures</t>
  </si>
  <si>
    <t>Earning from partnership with Bank of Indusry</t>
  </si>
  <si>
    <t>Revenue from Haulage permits</t>
  </si>
  <si>
    <t>Revenue from Cooperative Housing Estate Scheme</t>
  </si>
  <si>
    <t>Earnings from PPP (Specialized Markets)</t>
  </si>
  <si>
    <t xml:space="preserve">Sub Total          </t>
  </si>
  <si>
    <t>AGRIC. CREDIT CORPORATION OF OYO STATE</t>
  </si>
  <si>
    <t>Interest on Fixed Deposit</t>
  </si>
  <si>
    <t>Interest on Loan disbursement and Repayment</t>
  </si>
  <si>
    <t>OFFICE OF THE ACCOUNTNT-GENERAL</t>
  </si>
  <si>
    <t>Interest repayment and Dividends</t>
  </si>
  <si>
    <t>Salary Refund</t>
  </si>
  <si>
    <t xml:space="preserve"> Total (406)</t>
  </si>
  <si>
    <t xml:space="preserve">               OYO STATE 2012 ESTIMATES</t>
  </si>
  <si>
    <t xml:space="preserve">HEAD 407  - </t>
  </si>
  <si>
    <t>Reimbursement</t>
  </si>
  <si>
    <t xml:space="preserve"> TOTAL(407)</t>
  </si>
  <si>
    <t>HEAD 408</t>
  </si>
  <si>
    <t>Children Cultural  Ensemble (C. C.E)</t>
  </si>
  <si>
    <t>OYO STATE AGRICULTURAL CREDIT CORPORATION</t>
  </si>
  <si>
    <t>Miscellanous (Project)</t>
  </si>
  <si>
    <t>Contribution by Communities to Rural Electrification Project</t>
  </si>
  <si>
    <t>TOTAL(408)</t>
  </si>
  <si>
    <t xml:space="preserve">                OYO STATE 2012 ESTIMATES</t>
  </si>
  <si>
    <t xml:space="preserve">HEAD 409  - </t>
  </si>
  <si>
    <t>ALLOCATIONS</t>
  </si>
  <si>
    <t>Statutory Allocation (Gross)</t>
  </si>
  <si>
    <t>Value Added Tax</t>
  </si>
  <si>
    <t>Others :</t>
  </si>
  <si>
    <t>4090003A</t>
  </si>
  <si>
    <t>Excess Crude Oil</t>
  </si>
  <si>
    <t>4090003B</t>
  </si>
  <si>
    <t>4090003C</t>
  </si>
  <si>
    <t>Exchange rate gains</t>
  </si>
  <si>
    <t>4090003D</t>
  </si>
  <si>
    <t>London /Paris Club</t>
  </si>
  <si>
    <t xml:space="preserve"> TOTAL(409)</t>
  </si>
  <si>
    <t xml:space="preserve">HEAD 410  - </t>
  </si>
  <si>
    <t>PROJECT FINANCIAL MANAGEMENT UNIT (PFMU) / DMD</t>
  </si>
  <si>
    <t>External Loans (ADB, WORLD BANK  e.t.c )</t>
  </si>
  <si>
    <t>Loans Repayment</t>
  </si>
  <si>
    <t xml:space="preserve"> TOTAL(410)</t>
  </si>
  <si>
    <t>GRAND-TOTAL</t>
  </si>
  <si>
    <t xml:space="preserve">                     RECURRENT SUBVENTION AND CAPITAL GRANTS </t>
  </si>
  <si>
    <t>TO STATUTORY BODIES</t>
  </si>
  <si>
    <t>SUB</t>
  </si>
  <si>
    <t xml:space="preserve">       DETAILS</t>
  </si>
  <si>
    <t>PERSONNEL</t>
  </si>
  <si>
    <t>OVERHEAD</t>
  </si>
  <si>
    <t>COST</t>
  </si>
  <si>
    <t>HEAD</t>
  </si>
  <si>
    <t>414/1</t>
  </si>
  <si>
    <t>0yo State Agricultural Credit Corp.</t>
  </si>
  <si>
    <t>414/2</t>
  </si>
  <si>
    <t>Oyo State Agricultural Development Programme</t>
  </si>
  <si>
    <t>416/3</t>
  </si>
  <si>
    <t>The Polytechnic, Ibadan</t>
  </si>
  <si>
    <t>416/4</t>
  </si>
  <si>
    <t>Emmanuel Alayande  College of Education, Oyo</t>
  </si>
  <si>
    <t>416/9</t>
  </si>
  <si>
    <t>Oyo State College of Agriculture, Igboora</t>
  </si>
  <si>
    <t xml:space="preserve">Ladoke Akintola University of Technology, Ogbomoso. </t>
  </si>
  <si>
    <t>418/2</t>
  </si>
  <si>
    <t>Ladoke Akintola University Teaching Hospital, 0sogbo</t>
  </si>
  <si>
    <t>418/3</t>
  </si>
  <si>
    <t>Ladoke Akintola University Teaching Hospital, 0gbomoso</t>
  </si>
  <si>
    <t>419/2</t>
  </si>
  <si>
    <t>Broadcasting Corporation of Oyo State</t>
  </si>
  <si>
    <t>419/3</t>
  </si>
  <si>
    <t>Government Printing Corporation</t>
  </si>
  <si>
    <t>435/2</t>
  </si>
  <si>
    <t>435/4</t>
  </si>
  <si>
    <t>435/3</t>
  </si>
  <si>
    <t>Oyo State Sports Council</t>
  </si>
  <si>
    <t>431/1</t>
  </si>
  <si>
    <t>Oyo State Solid Waste Mag. Authority</t>
  </si>
  <si>
    <t>436/1</t>
  </si>
  <si>
    <t>Water Corporation of Oyo State</t>
  </si>
  <si>
    <t>423/4</t>
  </si>
  <si>
    <t>Housing Corporation of Oyo State</t>
  </si>
  <si>
    <t xml:space="preserve">                            OYO STATE 2012 ESTIMATES</t>
  </si>
  <si>
    <t>HEAD 430:  CONSOLIDATED REVENUE FUND CHARGES</t>
  </si>
  <si>
    <t xml:space="preserve">        Approved</t>
  </si>
  <si>
    <t xml:space="preserve">        Estimates</t>
  </si>
  <si>
    <t xml:space="preserve">  Security Vote and Contingency Fund</t>
  </si>
  <si>
    <t xml:space="preserve">  EXTERNAL LOAN</t>
  </si>
  <si>
    <t>(I) Public Debt Charges</t>
  </si>
  <si>
    <t>INTERNAL LOAN</t>
  </si>
  <si>
    <t>(I)    Repayment of Loans</t>
  </si>
  <si>
    <t>(ii)  Settlement of 0ther Loans</t>
  </si>
  <si>
    <t>(iii) Settlement of outstanding contractual certificate</t>
  </si>
  <si>
    <t xml:space="preserve"> Gratuities to Parastatals and Tertiary Institutions</t>
  </si>
  <si>
    <t xml:space="preserve"> Severance Allowance to Executive and Legislature</t>
  </si>
  <si>
    <t xml:space="preserve"> State Share of Contributory Pension</t>
  </si>
  <si>
    <t xml:space="preserve"> State Contribution to L/Govt10% IGR</t>
  </si>
  <si>
    <t xml:space="preserve">H </t>
  </si>
  <si>
    <t xml:space="preserve"> Pension Contribution to L/Govt</t>
  </si>
  <si>
    <t xml:space="preserve"> Insurance Scheme</t>
  </si>
  <si>
    <t>SECTION A -  PERSONNEL COSTS</t>
  </si>
  <si>
    <t>1.   Chief Judge:  Oyo State</t>
  </si>
  <si>
    <t>2.   Judges of the High Court</t>
  </si>
  <si>
    <t>3.   Chief Judge's and Judges</t>
  </si>
  <si>
    <t>3.   Personal Staff</t>
  </si>
  <si>
    <t>Total Staff and Personnel Costs</t>
  </si>
  <si>
    <t>SECTION B  - ALLOWANCES</t>
  </si>
  <si>
    <t>1.   Chief Judge's Consolidated Allowances</t>
  </si>
  <si>
    <t>2.   Chief Judge Rent Allowance</t>
  </si>
  <si>
    <t>3.   Judges Consolidated Allowance</t>
  </si>
  <si>
    <t>4.    Rent Allowance</t>
  </si>
  <si>
    <t>5.   Chief Judge and Judges Telephone Bills</t>
  </si>
  <si>
    <t xml:space="preserve">6.   Chief Judge and Judges Transport Allowance </t>
  </si>
  <si>
    <t xml:space="preserve">7.   Chief Judge and Judges Electricity Allowance  </t>
  </si>
  <si>
    <t>8.    Chief Judge and Judges Water Rate</t>
  </si>
  <si>
    <t>Judicial Service Commission</t>
  </si>
  <si>
    <t xml:space="preserve">MINISTRY OF ESTABLISHMENTS </t>
  </si>
  <si>
    <t>AND TRAINING</t>
  </si>
  <si>
    <t xml:space="preserve"> Payment of Gratuities</t>
  </si>
  <si>
    <t>OFFICE OF THE AUDITOR-GENERAL(State)</t>
  </si>
  <si>
    <t>Personnel Cost</t>
  </si>
  <si>
    <t xml:space="preserve"> Allowances</t>
  </si>
  <si>
    <t>Salaries and Allowances of Governor and Deputy</t>
  </si>
  <si>
    <t xml:space="preserve"> OFFICE OF THE AUDITOR-GENERAL FOR </t>
  </si>
  <si>
    <t>O</t>
  </si>
  <si>
    <t>LOCAL GOVERNMENT</t>
  </si>
  <si>
    <t xml:space="preserve"> Personnel Cost</t>
  </si>
  <si>
    <t xml:space="preserve">   CIVIL SERVICE COMMISSION</t>
  </si>
  <si>
    <t>SECTION A - PERSONNEL COSTS</t>
  </si>
  <si>
    <t>1.   Chairman</t>
  </si>
  <si>
    <t>1.   Full-Time Commissioner</t>
  </si>
  <si>
    <t>2    Part-Time Commissioners</t>
  </si>
  <si>
    <t>Allowances</t>
  </si>
  <si>
    <t xml:space="preserve">  STATE INDEPENDENT ELECTORAL COMMISSION</t>
  </si>
  <si>
    <t>Chairman</t>
  </si>
  <si>
    <t>1.   Full-Time Commissioner (3)</t>
  </si>
  <si>
    <t xml:space="preserve">2    Part-Time Commissioners3 </t>
  </si>
  <si>
    <t xml:space="preserve">  OYO STATE PENSION'S BOARD</t>
  </si>
  <si>
    <t>R</t>
  </si>
  <si>
    <t>Payment of Pensions</t>
  </si>
  <si>
    <t>OYO STATE UNIVERSAL BASIC EDUCATION (SUBEB)</t>
  </si>
  <si>
    <t>S</t>
  </si>
  <si>
    <t>Contribution to the Pensions of</t>
  </si>
  <si>
    <t>Primary Schools Teachers</t>
  </si>
  <si>
    <t xml:space="preserve">                                     OYO STATE OF NIGERIA</t>
  </si>
  <si>
    <t xml:space="preserve">                                                                                                                                                            2012    SUMMARY OF CAPITAL EXPENDITURE</t>
  </si>
  <si>
    <t xml:space="preserve">                BY SECTORAL ALLOCATION</t>
  </si>
  <si>
    <t xml:space="preserve">                                                 </t>
  </si>
  <si>
    <t>PERCEN-</t>
  </si>
  <si>
    <t>Sectors/Details of Expenditure</t>
  </si>
  <si>
    <t xml:space="preserve">ESTIMATES </t>
  </si>
  <si>
    <t>TAGES</t>
  </si>
  <si>
    <t>%</t>
  </si>
  <si>
    <t>ECONOMIC SECTOR</t>
  </si>
  <si>
    <t>Agricultural and Rural Development</t>
  </si>
  <si>
    <t>Livestock</t>
  </si>
  <si>
    <t>Forestry</t>
  </si>
  <si>
    <t>Fishery</t>
  </si>
  <si>
    <t>Urban/Rural Electrification</t>
  </si>
  <si>
    <t>Industries, Commerce, Finance,</t>
  </si>
  <si>
    <t>Cooperatives</t>
  </si>
  <si>
    <t>Transportation</t>
  </si>
  <si>
    <t>SOCIAL SERVICES SECTOR</t>
  </si>
  <si>
    <t>Education</t>
  </si>
  <si>
    <t>Health</t>
  </si>
  <si>
    <t>Information and Culture</t>
  </si>
  <si>
    <t>Social Development, Youth and Sports</t>
  </si>
  <si>
    <t>REGIONAL PLANNING &amp; ENVIRONMENTAL</t>
  </si>
  <si>
    <t xml:space="preserve"> DEVELOPMENT  SECTOR</t>
  </si>
  <si>
    <t>Water Resources</t>
  </si>
  <si>
    <t xml:space="preserve">Environmental Sanitation </t>
  </si>
  <si>
    <t>Swerage and Drainage</t>
  </si>
  <si>
    <t>Housing</t>
  </si>
  <si>
    <t>Town and Country Planning</t>
  </si>
  <si>
    <t>General Administration Sector</t>
  </si>
  <si>
    <t xml:space="preserve">GRAND TOTAL             </t>
  </si>
  <si>
    <t>(b)  Other Staff</t>
  </si>
  <si>
    <t>Training &amp; Staff Development (Medical Personnel)</t>
  </si>
  <si>
    <t>(iii)   Monthly Refuse Clearing Operations (L/G)</t>
  </si>
  <si>
    <t xml:space="preserve">(iv)   Monthly State Government Counterpart grant  for </t>
  </si>
  <si>
    <t xml:space="preserve">        refuse clearing operations</t>
  </si>
  <si>
    <t>(ix)  Routine sanitation maintenance of toll-Gate to</t>
  </si>
  <si>
    <t xml:space="preserve">      Ojo end Ibadan Lagos Express</t>
  </si>
  <si>
    <t>(i)    Monthly Allowance for Man "0" War (22),  WAI 'B' (22)</t>
  </si>
  <si>
    <t xml:space="preserve">      for enforcement of activities</t>
  </si>
  <si>
    <t>(xxi)  School Based Management Committe Matters</t>
  </si>
  <si>
    <t xml:space="preserve">(iii)  Renovation of Ministry of Health </t>
  </si>
  <si>
    <t xml:space="preserve">(vi)   Value Addition to Agricultural Produce at N15m each for six (6-No) across the three </t>
  </si>
  <si>
    <t>(3)Senatorial districts</t>
  </si>
  <si>
    <t>(iii)  Budget 2012,2013 Exercise</t>
  </si>
  <si>
    <t>(iv) School Debate/ Exams Ethics</t>
  </si>
  <si>
    <t>(ix)   State Screening Exercise of Gifted Children</t>
  </si>
  <si>
    <t xml:space="preserve">(x)    Educational Resources Centre Programmes </t>
  </si>
  <si>
    <t>(xi)   Review of Books</t>
  </si>
  <si>
    <t>(xii)    School/Colleges Sports</t>
  </si>
  <si>
    <t>(xiii)    Federation of Oyo State Students Union (FOSSU)</t>
  </si>
  <si>
    <t>(xiv)    Home Economics</t>
  </si>
  <si>
    <t>(xv)    Workshop and Seminar (curriculum delivery, Seminars on Eng. Math.etc.</t>
  </si>
  <si>
    <t>(xvi) Workshop andcampaign against Vicese.g cultism,prostitution etc</t>
  </si>
  <si>
    <t xml:space="preserve">(xvii)    Statutory meeting of National Council on Education and </t>
  </si>
  <si>
    <t>(xviii) Monitoring and supervision of classes,WAEC/NECO/State Committee Meeting</t>
  </si>
  <si>
    <t>(xxii)    Implementation of Roadmap for education Sector</t>
  </si>
  <si>
    <t>(xxiii)    Extra-mural classes in secondary schools</t>
  </si>
  <si>
    <t>(xxv)   Hosting of NESCN &amp; NAFIM/Stakeholder Forum</t>
  </si>
  <si>
    <t>(xxvi)   Volunteer Supervisor Scheem</t>
  </si>
  <si>
    <t>(xxvii)   Provision for  NTI,TRCN,FME etc Programmes</t>
  </si>
  <si>
    <t>(xix)   Conduct of schools census / School Mapping</t>
  </si>
  <si>
    <t>(xxi)   Running Grants for School of Science, Govt. College,</t>
  </si>
  <si>
    <t>(vi)   Purchase of (2.5 litre cars at N4m each)</t>
  </si>
  <si>
    <t>(xxviii)  Monitoring of Continue Education and Study Centre</t>
  </si>
  <si>
    <t>(xxix)  Monitoring of Higher Institutions</t>
  </si>
  <si>
    <t>Conduct of Competitive Entrance Exam. into Schools of Science</t>
  </si>
  <si>
    <t>(vi)    Adult Literacy on TV</t>
  </si>
  <si>
    <t>(vii)    Payment of Honoraria to facilitators</t>
  </si>
  <si>
    <t>(viii)    Beam Publication</t>
  </si>
  <si>
    <t>(ix)     NMEC,JCCE and NCE meetings</t>
  </si>
  <si>
    <t>(xii)   Printing of Literacy Certificate</t>
  </si>
  <si>
    <t>(x)     Conduct of end of session exams</t>
  </si>
  <si>
    <t>(xi)     Night &amp; overtime allowance of drivers</t>
  </si>
  <si>
    <t xml:space="preserve">(ii)   Two units of laptop computers   </t>
  </si>
  <si>
    <t xml:space="preserve">(iii)  Three units of  complete desktop computers </t>
  </si>
  <si>
    <t>(a)   Establishment of (2) two fully equipped multipurpose centres</t>
  </si>
  <si>
    <t xml:space="preserve">(b)  Estab. of (1) one model adult Secondary  School </t>
  </si>
  <si>
    <t>(d)  Furnishing of the offices of the ES and 3 Directors</t>
  </si>
  <si>
    <r>
      <t xml:space="preserve">(d)  </t>
    </r>
    <r>
      <rPr>
        <b/>
        <u/>
        <sz val="12"/>
        <rFont val="Arial Narrow"/>
        <family val="2"/>
      </rPr>
      <t>Purchase of Instructional Materials.</t>
    </r>
  </si>
  <si>
    <t>(i)     Radio Sets</t>
  </si>
  <si>
    <t>(ii)     Skill acquisitionl manuals</t>
  </si>
  <si>
    <t>(iii)    Primers</t>
  </si>
  <si>
    <t>(iv)   Ex. Bks. 2A,2B,2D</t>
  </si>
  <si>
    <t>(v)   Pencils, Eraser, Biro, Ruler.</t>
  </si>
  <si>
    <t xml:space="preserve">         (vi)   Chalk Board and Chalk</t>
  </si>
  <si>
    <r>
      <t>(e)  Purchase of (</t>
    </r>
    <r>
      <rPr>
        <sz val="10"/>
        <rFont val="Arial Narrow"/>
        <family val="2"/>
      </rPr>
      <t>2</t>
    </r>
    <r>
      <rPr>
        <sz val="12"/>
        <rFont val="Arial Narrow"/>
        <family val="2"/>
      </rPr>
      <t>) two monitoring vehicle for the Headquarters</t>
    </r>
  </si>
  <si>
    <t>4(a)</t>
  </si>
  <si>
    <t xml:space="preserve">Construction of new Science Laboratories for Secondary Schools </t>
  </si>
  <si>
    <t>(b)</t>
  </si>
  <si>
    <t>Provision of Laboratory furniture for secondary schools</t>
  </si>
  <si>
    <t>Rehabilitation of Classroom Buildings and Completion</t>
  </si>
  <si>
    <t>of on-going Project in Secondary School (list attached)</t>
  </si>
  <si>
    <t>Construction/Completion of Workshops for Introductory</t>
  </si>
  <si>
    <t>Technology</t>
  </si>
  <si>
    <t>-</t>
  </si>
  <si>
    <t>Provision of Science Equipment and materials for</t>
  </si>
  <si>
    <t>public secondary schools</t>
  </si>
  <si>
    <t>(i)  Construction of 3 multipurpose science laboratories</t>
  </si>
  <si>
    <t>9(a)</t>
  </si>
  <si>
    <t>Monitoring the distribution and use of Science in all</t>
  </si>
  <si>
    <t>(c )</t>
  </si>
  <si>
    <t>Purchase of UNESCO Skill-G Science Projects</t>
  </si>
  <si>
    <t>10(a)</t>
  </si>
  <si>
    <t>Furnishing and Equipment for Educational Resources</t>
  </si>
  <si>
    <t>Centre at the Headquarter</t>
  </si>
  <si>
    <t xml:space="preserve">(i) Local  (ii) Zonal  (iii)  State (iv) National </t>
  </si>
  <si>
    <t>11 (a)</t>
  </si>
  <si>
    <t>Purchase of Intro. Tech Materials &amp; Equipment</t>
  </si>
  <si>
    <t>Purchase of Sports Equipments/Competition</t>
  </si>
  <si>
    <t>14(a)</t>
  </si>
  <si>
    <t xml:space="preserve">Procurement of Computer &amp; Accessories for ICT </t>
  </si>
  <si>
    <t>Studies in Pilot Schools two in each LGA</t>
  </si>
  <si>
    <t>Computer Training of Officers/Teachers</t>
  </si>
  <si>
    <t>Establishment/Monitoring of Women Educ. Centre</t>
  </si>
  <si>
    <t>Funding for UNICEF Basic Education Programme in Oyo State</t>
  </si>
  <si>
    <t>18(a)</t>
  </si>
  <si>
    <t>Family Life HIV Education Programme</t>
  </si>
  <si>
    <t>OYO CASH' Combat Against Sexual Harrassement</t>
  </si>
  <si>
    <t>and Drug Abuse in Schools</t>
  </si>
  <si>
    <t>School Health and Safety Progr.</t>
  </si>
  <si>
    <t>Establlishment of two Government Technical Colleges</t>
  </si>
  <si>
    <t>at Ikija &amp; Ado Awaye</t>
  </si>
  <si>
    <t>21(a)</t>
  </si>
  <si>
    <t>Purchase of Office Equipment for 33 Local Education</t>
  </si>
  <si>
    <t>Offices &amp; ZIES</t>
  </si>
  <si>
    <t>Provision of furniture for Secondary School Teachers</t>
  </si>
  <si>
    <t xml:space="preserve">Construction of Local Education Offices and ZIE's </t>
  </si>
  <si>
    <t>Procurement of Computer, Maintenance of Computers</t>
  </si>
  <si>
    <t>and collection of educaton data</t>
  </si>
  <si>
    <t>Construction of fence in Secondary Schools at Isale</t>
  </si>
  <si>
    <t>Oyo Comm. G/Schl. &amp; School of Science, Okeho</t>
  </si>
  <si>
    <t>EMIS OFFICE, STATE</t>
  </si>
  <si>
    <t>(a)</t>
  </si>
  <si>
    <t>Procurement of Computer and accessories for</t>
  </si>
  <si>
    <t>(d)</t>
  </si>
  <si>
    <t>ICT studies 2 in each LGA</t>
  </si>
  <si>
    <t>Printing of 80 leaves Higher Education Note Books for</t>
  </si>
  <si>
    <t xml:space="preserve">Printing of Class Record of Work and Attendance </t>
  </si>
  <si>
    <t>Construction and Rehabilitation of Science Resources</t>
  </si>
  <si>
    <t>Centre (3 in each Senatorial Area)</t>
  </si>
  <si>
    <t xml:space="preserve">Provision of Additional Classroom/Braille Embrosser for special </t>
  </si>
  <si>
    <t>school physically challenged</t>
  </si>
  <si>
    <t>31(i)</t>
  </si>
  <si>
    <t>State Participation in (i) JETs Competition</t>
  </si>
  <si>
    <t>NMC, OLYMPIAD/Competition</t>
  </si>
  <si>
    <t>STAN competition</t>
  </si>
  <si>
    <t>MAN competition</t>
  </si>
  <si>
    <t>National/State and Local Science Seminar/Workshop</t>
  </si>
  <si>
    <t>NIP Annual Conference/Space Science Education</t>
  </si>
  <si>
    <t>Mathematical Improvement Project (MIP)</t>
  </si>
  <si>
    <t>Cowbell Mathematics Competition</t>
  </si>
  <si>
    <t>Student Continuous Assessment Report Cards</t>
  </si>
  <si>
    <t xml:space="preserve">(Blue) Books for school use </t>
  </si>
  <si>
    <t xml:space="preserve">Snr. Secondary School Students </t>
  </si>
  <si>
    <t>Resuscitation of Home Economics Centre at Headquarters</t>
  </si>
  <si>
    <t>Provision of furniture for Secondary Schools</t>
  </si>
  <si>
    <t xml:space="preserve">(ii)  Provision of furniture for Science Laboratory </t>
  </si>
  <si>
    <t xml:space="preserve">at Schools of Science, Okeho, Idere and Oyo </t>
  </si>
  <si>
    <t>Purchase of Science Equipment for Schools of Science</t>
  </si>
  <si>
    <t>National Instructional Exhibition</t>
  </si>
  <si>
    <t>Purchase of Home Economics Equipment for 13 Girl's Schools</t>
  </si>
  <si>
    <t>Purchase of Equipments for Business and Technical Education</t>
  </si>
  <si>
    <t>(b )</t>
  </si>
  <si>
    <t>(c)</t>
  </si>
  <si>
    <t>Subsidy for SS III Students for NECO.WAEC</t>
  </si>
  <si>
    <t>Development of French Language, French Resources</t>
  </si>
  <si>
    <t>Centre, Iyaganku</t>
  </si>
  <si>
    <t>Capacity building for Science Teachers</t>
  </si>
  <si>
    <t>Conduct of Teachers Vacation Course (TVC)</t>
  </si>
  <si>
    <t>Programme (Quality Control)</t>
  </si>
  <si>
    <t>Conduct of Examinations</t>
  </si>
  <si>
    <t>Conduct of BECE</t>
  </si>
  <si>
    <t>Qualify Examination for SS students for WAEC/NECO</t>
  </si>
  <si>
    <t>Coduct of compuslory Civil Service Examination</t>
  </si>
  <si>
    <t>Conduct of Screening for placement into JSS I Screening</t>
  </si>
  <si>
    <t>Annual Arts and Crafts Competitions</t>
  </si>
  <si>
    <t>Take off grants for new Secondary Schools (Igbo Elerin</t>
  </si>
  <si>
    <t>Grammar School of Science)</t>
  </si>
  <si>
    <t>Project R.A.I.S.E</t>
  </si>
  <si>
    <t xml:space="preserve">Printing of Certificates for final year students of </t>
  </si>
  <si>
    <t>Government Technical Colleges</t>
  </si>
  <si>
    <t>Construction of 2 Zonal and Local Education Offices</t>
  </si>
  <si>
    <t>at Saki ZEO and Eruwa LEO</t>
  </si>
  <si>
    <t>Oyo State Universal Education Project</t>
  </si>
  <si>
    <t>Training of Stakeholders in WSDP</t>
  </si>
  <si>
    <t>Community Level Education Development Planning</t>
  </si>
  <si>
    <t>UBE Project Monitoring, Evaluation and Running Cost</t>
  </si>
  <si>
    <t>of Self-Help Project</t>
  </si>
  <si>
    <t>47(a)</t>
  </si>
  <si>
    <t>Counterpart funding for EFA, ESA and HIV/AIDS,</t>
  </si>
  <si>
    <t>ETF Programme</t>
  </si>
  <si>
    <t>School General Annual Competitions</t>
  </si>
  <si>
    <t>Counselling Programme for Schools</t>
  </si>
  <si>
    <t>Construction of boreholes and purachase of borehole</t>
  </si>
  <si>
    <t>accessories for the Ministry</t>
  </si>
  <si>
    <t>53(a)</t>
  </si>
  <si>
    <t>Construction of new 6-numbers blocks of 6 classrooms</t>
  </si>
  <si>
    <t>Survey of School Premises/Encroachment of School's land</t>
  </si>
  <si>
    <t>Land Matters and payment of compensation on schools's land</t>
  </si>
  <si>
    <t>JICA Intervention and organiser of INSET Counterpart fund</t>
  </si>
  <si>
    <t>Self-Help Project in 80 schools</t>
  </si>
  <si>
    <t xml:space="preserve">Provision of 120 pairs of student's furniture </t>
  </si>
  <si>
    <t xml:space="preserve">Provision of six hole compartment toilet per school </t>
  </si>
  <si>
    <t>Construction of 6-numbers deep well for 6 secondary schools</t>
  </si>
  <si>
    <t>Furnishing and equipping the Ministry's Library at Headquarters</t>
  </si>
  <si>
    <t>Monitoring of resumption of Schools/Private Sec./ Primary</t>
  </si>
  <si>
    <t xml:space="preserve"> Schools/including NECO SSCE, WASCE,approval inspection</t>
  </si>
  <si>
    <t xml:space="preserve"> and supervision of extension classes</t>
  </si>
  <si>
    <t xml:space="preserve"> Quality Assurance Agency</t>
  </si>
  <si>
    <t>Schools Quality Assurance and Establishment of Education</t>
  </si>
  <si>
    <t>Procurement of Coaster Bus for the Handicapped</t>
  </si>
  <si>
    <t>Construction of Millennium Schools</t>
  </si>
  <si>
    <t xml:space="preserve">Provision of toilets and boreholes in 2 secondary </t>
  </si>
  <si>
    <t>schools per LGA</t>
  </si>
  <si>
    <t>59(a)</t>
  </si>
  <si>
    <t>Printing of Teachers Grade Two Certificates (Back log)</t>
  </si>
  <si>
    <t>Purchase of Certificate recognition machines</t>
  </si>
  <si>
    <t>Children vacation programme</t>
  </si>
  <si>
    <t>Provision of Curriculum for Schools on Sanitation and</t>
  </si>
  <si>
    <t xml:space="preserve">Production of Uniform Teaching Scheme on the new </t>
  </si>
  <si>
    <t>Science Village</t>
  </si>
  <si>
    <t>Accreditation of Schools for WAEC/NECO/SSCE</t>
  </si>
  <si>
    <t>Operation Reach All Secondary School (ORASS) in the State</t>
  </si>
  <si>
    <t>Resuscitation of Boarding House System in Schools of Science</t>
  </si>
  <si>
    <t>Provision of Core Text books in various subjects for SSS</t>
  </si>
  <si>
    <t xml:space="preserve">hand washing </t>
  </si>
  <si>
    <t xml:space="preserve">9 year BEC/SSS curriculum </t>
  </si>
  <si>
    <t>Acquistion of Educational Publications which are non-textbooks</t>
  </si>
  <si>
    <t xml:space="preserve">  for distribution to schools production of Ministry's Magazine</t>
  </si>
  <si>
    <t>Internet facilities, procurement, maintenance of computers</t>
  </si>
  <si>
    <t xml:space="preserve"> and collection of educational data maintenance of EMIS </t>
  </si>
  <si>
    <t>Office in the 33 LEO's</t>
  </si>
  <si>
    <t>TOTAL MINISTRY OF EDUCATION</t>
  </si>
  <si>
    <t>Purchase of Office equipment for 33 LEOs and ZEOs</t>
  </si>
  <si>
    <t>(xxx)  Conduct of compulsory Civil Service Examination</t>
  </si>
  <si>
    <t>(ii)     Purchase of 5  Motor vehicles for all  Departments</t>
  </si>
  <si>
    <t>(g)  Equipment  for Vocational Centres</t>
  </si>
  <si>
    <t>(xvii)     Provision for NYSC Accommodation</t>
  </si>
  <si>
    <t>(xviii)   HIV/AIDS Sensitization</t>
  </si>
  <si>
    <t>(xix)    Allowance of Volunteers and other expenses</t>
  </si>
  <si>
    <t>Construction of Counselling centres statewide</t>
  </si>
  <si>
    <t>42a</t>
  </si>
  <si>
    <t>Construction of ultramodern handball court and pavillion</t>
  </si>
  <si>
    <t>61a</t>
  </si>
  <si>
    <t>(iv)  Purchase of Office equipment</t>
  </si>
  <si>
    <t>Construction of FM Studio at Alaga  Station</t>
  </si>
  <si>
    <t>Procurement of studio equipment for Ajilete and Oke-Ogun F.M Studio</t>
  </si>
  <si>
    <t>Full computerization of Account Department</t>
  </si>
  <si>
    <t>Studio Transmitter link (STL) Network for AM  FM Radio Signal for the</t>
  </si>
  <si>
    <t>Drama TV: Acquisition of Yoruba Nollywood Films</t>
  </si>
  <si>
    <t>Urban Mass Transit</t>
  </si>
  <si>
    <t>10e</t>
  </si>
  <si>
    <t>(v)   Stage Performance/Cultural Activities</t>
  </si>
  <si>
    <t>(l)    Construction of Governor's Lounge</t>
  </si>
  <si>
    <t>Honourable Members Constituency Empowerement Programme</t>
  </si>
  <si>
    <t>Renovation of Honourable members Office complex</t>
  </si>
  <si>
    <t>Purchase of Metal Detector and Bomb Detecting</t>
  </si>
  <si>
    <t>(xii) Construction and equipping of the Headquarters Office Complex</t>
  </si>
  <si>
    <t>(e)       Monthly meeting with Local Govt. Pharm Tech.</t>
  </si>
  <si>
    <t>73C</t>
  </si>
  <si>
    <t>TOTAL (Ministry of Finance)</t>
  </si>
  <si>
    <t xml:space="preserve">(f)       Monthly imprest for the proposed Task Force on Fake </t>
  </si>
  <si>
    <t>(xvia)   Florence Nightgale Speec competition</t>
  </si>
  <si>
    <t xml:space="preserve">(ix)  (a)    Maintenance of equipment in the Public Health Lab.   </t>
  </si>
  <si>
    <t xml:space="preserve">(x)   (a)  Maintenance of Cold Chain at State Health Office </t>
  </si>
  <si>
    <r>
      <t xml:space="preserve">(xi)  </t>
    </r>
    <r>
      <rPr>
        <b/>
        <sz val="10"/>
        <rFont val="Arial"/>
        <family val="2"/>
      </rPr>
      <t>Control of Diarrhoea Diseases</t>
    </r>
  </si>
  <si>
    <t>(xii)   (a)  Food and Nutrition project</t>
  </si>
  <si>
    <t>MINISTRY OF TRADE ,INVESTMENT AND COOPERATIVES</t>
  </si>
  <si>
    <t>TECHNOLOGY,OGBOMOSO</t>
  </si>
  <si>
    <t>(f)    Royal Forest Igboho (2nd phase)  fencing</t>
  </si>
  <si>
    <t>Oyo State Tourism Annual Summit</t>
  </si>
  <si>
    <t>Publicity of Tourism Centre (Rproduction of Tourism Brochure)</t>
  </si>
  <si>
    <t>Provision of Home based communication equipment  at the office</t>
  </si>
  <si>
    <t xml:space="preserve"> and official   residence of the Hon. Spearker</t>
  </si>
  <si>
    <t xml:space="preserve">(b)  Renovation of Honourable Speaker and Honourable </t>
  </si>
  <si>
    <t xml:space="preserve">      members  Guest Houses at Agodi and Onireke.</t>
  </si>
  <si>
    <t xml:space="preserve">(c)  Renovation of official quarters of the Hon. Speaker </t>
  </si>
  <si>
    <t xml:space="preserve">   and construction of reception and visitors centre</t>
  </si>
  <si>
    <t xml:space="preserve">    in the official residence of the Honourable Speaker </t>
  </si>
  <si>
    <t xml:space="preserve">Purchase, Repair and Maintenance of Printing Press </t>
  </si>
  <si>
    <t>Machines and equipment</t>
  </si>
  <si>
    <t>(ix)    Printing of 2012 Book of Estimates and Revenue Rate Booklets</t>
  </si>
  <si>
    <t>(x)    Preparation of 2013 Budget</t>
  </si>
  <si>
    <t>(viia)   Computation of State GDP</t>
  </si>
  <si>
    <t xml:space="preserve">        OYO STATE OF NIGERIA</t>
  </si>
  <si>
    <t xml:space="preserve">                                                                                                   PROGRAMME</t>
  </si>
  <si>
    <t xml:space="preserve">                                                                  HEAD 414/2  -   OYO STATE AGRICULTURAL DEVELOPMENT</t>
  </si>
  <si>
    <t xml:space="preserve">                     OYO STATE OF NIGERIA</t>
  </si>
  <si>
    <t xml:space="preserve">                       HEAD 415/3  -  OYO STATE INTERNAL REVENUE</t>
  </si>
  <si>
    <t>HEAD 418   -  MINISTRY OF HEALTH Contd</t>
  </si>
  <si>
    <t>Sub-Total (Health)</t>
  </si>
  <si>
    <t>(iii)   Orgaisation of various competition(Markets</t>
  </si>
  <si>
    <t xml:space="preserve">      Local and State levels/open market organisations</t>
  </si>
  <si>
    <t xml:space="preserve">        Sanitation/Cleaningliness at   Community, </t>
  </si>
  <si>
    <t xml:space="preserve">(vi)    Funding of Community, social and child Welfare </t>
  </si>
  <si>
    <t xml:space="preserve">       and Women Programme Activities</t>
  </si>
  <si>
    <t>(xvi)   Treatment of Special Ailments of some of Ministry</t>
  </si>
  <si>
    <t xml:space="preserve"> DEVELOPMENT,SOCIAL WELFARE AND POVERTY ALLEVIATION</t>
  </si>
  <si>
    <t xml:space="preserve">(xv)    Feeding of inmates of handicapped Institution , </t>
  </si>
  <si>
    <t xml:space="preserve">         Home for the Less Priviledged</t>
  </si>
  <si>
    <t xml:space="preserve">         Staff and HIV/AIDS awareness Programmes</t>
  </si>
  <si>
    <t xml:space="preserve">(xxii)   Women summit </t>
  </si>
  <si>
    <t>(xxiii)   Monitoring visit to international adopted children</t>
  </si>
  <si>
    <t xml:space="preserve">(xxiv )   General administration </t>
  </si>
  <si>
    <t xml:space="preserve">(xxv)  Running cost of nine ( 9 ) skill acquisition centres </t>
  </si>
  <si>
    <t>(xxvi)  Monitoring of trainees at various skill acquisition centres</t>
  </si>
  <si>
    <t>(xxvii)   Financial assistance to the poor and needy</t>
  </si>
  <si>
    <t>(xxviii)   Capacity building for women (National and International)</t>
  </si>
  <si>
    <t>(xxix)   Other women activities e.g widows etc</t>
  </si>
  <si>
    <t xml:space="preserve"> DEVELOPMENT,SOCIAL WELFARE AND POVERTY ALLEVIATION  Contd</t>
  </si>
  <si>
    <t>Travel,Transport  and Leave Bonus</t>
  </si>
  <si>
    <t xml:space="preserve">                               HEAD 412/2  -  OFFICE OF THE HEAD OF SERVICE</t>
  </si>
  <si>
    <t>Travel, Transport  and Leave Bonus</t>
  </si>
  <si>
    <t>(viii)  Annual Arts and Crafts competition for physically</t>
  </si>
  <si>
    <t xml:space="preserve">        challenged Children</t>
  </si>
  <si>
    <t>Travel ,Transport  and Leave Bonus</t>
  </si>
  <si>
    <t>Maintenance of Vehicle &amp; other Capital Assets</t>
  </si>
  <si>
    <t xml:space="preserve">(v)    Conduct of State Wide School Census &amp; Processing </t>
  </si>
  <si>
    <t xml:space="preserve">           of '05,-'09 Census Data</t>
  </si>
  <si>
    <t>Travel , Transport  and Leave Bonus</t>
  </si>
  <si>
    <t>(iii)   Preparation of Central Pricing Reference Bulletin</t>
  </si>
  <si>
    <t>HEAD 426  - THE JUDICIARY</t>
  </si>
  <si>
    <t xml:space="preserve">         OYO STATE OF NIGERIA</t>
  </si>
  <si>
    <t xml:space="preserve">       OYO STATE OF NIGERIA</t>
  </si>
  <si>
    <t xml:space="preserve">             HEAD 439  -  MINISTRY OF ECONOMIC PLANNING AND BUDGET</t>
  </si>
  <si>
    <t xml:space="preserve">       (e)     Free Health Programme</t>
  </si>
  <si>
    <t xml:space="preserve">      (f)    African Malaria Day Celebration</t>
  </si>
  <si>
    <t xml:space="preserve">       (c)     World Sight Day -partnership with Al-Bashir Foundation</t>
  </si>
  <si>
    <t xml:space="preserve">       (d)   Mass surgcal medical Intervention in Partnership with Govt.</t>
  </si>
  <si>
    <t>SUMMARY OF 2012 CAPITAL EXPENDITURE</t>
  </si>
  <si>
    <t>Head/Sub</t>
  </si>
  <si>
    <t>MINISTRIES/DEPARTMENT</t>
  </si>
  <si>
    <t>450-457</t>
  </si>
  <si>
    <t>458-461</t>
  </si>
  <si>
    <t>462--465</t>
  </si>
  <si>
    <t>SOCIAL SERVICE</t>
  </si>
  <si>
    <t>REGIONAL PLANNING AND</t>
  </si>
  <si>
    <t>GENERAL ADMIN.</t>
  </si>
  <si>
    <t>SECTOR</t>
  </si>
  <si>
    <t>ENVIRONMENTAL DEV.</t>
  </si>
  <si>
    <t>Office of the Governor</t>
  </si>
  <si>
    <t>412/1</t>
  </si>
  <si>
    <t>Rural Electrification Board</t>
  </si>
  <si>
    <t>412/2</t>
  </si>
  <si>
    <t>Office of the Head of Service</t>
  </si>
  <si>
    <t>412/4</t>
  </si>
  <si>
    <t>Traffic Management Authority</t>
  </si>
  <si>
    <t>412/5</t>
  </si>
  <si>
    <t>State Emergency Management Authority</t>
  </si>
  <si>
    <t>412/6</t>
  </si>
  <si>
    <t>Bureau of Public Procurement</t>
  </si>
  <si>
    <t>The Legislature</t>
  </si>
  <si>
    <t>413/1</t>
  </si>
  <si>
    <t>House of Assembly Service Commission</t>
  </si>
  <si>
    <t>Ministry of Agriculture</t>
  </si>
  <si>
    <t>Agric Credit Corporation</t>
  </si>
  <si>
    <t xml:space="preserve">Ministry of Finance                                       </t>
  </si>
  <si>
    <t>415/1</t>
  </si>
  <si>
    <t xml:space="preserve">Office of Accountant - General                       </t>
  </si>
  <si>
    <t>415/2</t>
  </si>
  <si>
    <t xml:space="preserve">Oyo State Pension's  Board                            </t>
  </si>
  <si>
    <t>415/3</t>
  </si>
  <si>
    <t xml:space="preserve">Oyo State Internal Revenue                               </t>
  </si>
  <si>
    <t xml:space="preserve">Ministry of Education          </t>
  </si>
  <si>
    <t>416/1</t>
  </si>
  <si>
    <t>Teaching Service Commission</t>
  </si>
  <si>
    <t>416/2</t>
  </si>
  <si>
    <t xml:space="preserve">Oyo State Library Board                                  </t>
  </si>
  <si>
    <t>Emmanuel Alayande College of Education,Oyo</t>
  </si>
  <si>
    <t>416/5</t>
  </si>
  <si>
    <t>Ladoke Akintola University  of Technology,Ogbomoso</t>
  </si>
  <si>
    <t>416/6</t>
  </si>
  <si>
    <t xml:space="preserve">State Universal Basic Education Board                    </t>
  </si>
  <si>
    <t>416/7</t>
  </si>
  <si>
    <t>Board for Technical and Vocational Education</t>
  </si>
  <si>
    <t>Oyo State College of Agric, Igboora</t>
  </si>
  <si>
    <t>416/10</t>
  </si>
  <si>
    <t>Agency for Adult and Non-formal Education</t>
  </si>
  <si>
    <t>416/11</t>
  </si>
  <si>
    <t>Oyo State Scholarship Board</t>
  </si>
  <si>
    <t xml:space="preserve">Ministry of Trade,Investment and Cooperatives      </t>
  </si>
  <si>
    <t>Ministry of Health</t>
  </si>
  <si>
    <t>418/1</t>
  </si>
  <si>
    <t>Hospitals Management Board</t>
  </si>
  <si>
    <t>Lautech Teaching Hospital, Osogbo</t>
  </si>
  <si>
    <t>Lautech Teaching Hospital, Ogbomoso</t>
  </si>
  <si>
    <t>Ministry of Information and Orientation</t>
  </si>
  <si>
    <t>Government Printing Press</t>
  </si>
  <si>
    <t xml:space="preserve">Ministry of Justice            </t>
  </si>
  <si>
    <t>Ministry of Women Affairs Community Development</t>
  </si>
  <si>
    <t>Social Welfare &amp; Poverty Alleviation</t>
  </si>
  <si>
    <t xml:space="preserve">Ministry of Works &amp; Transport                     </t>
  </si>
  <si>
    <t>422/1</t>
  </si>
  <si>
    <t xml:space="preserve">Oyo  State Road Maintenance Agency               </t>
  </si>
  <si>
    <t>Ministry of Lands &amp; Housing</t>
  </si>
  <si>
    <t>423/1</t>
  </si>
  <si>
    <t>Oyo State Housing Corporation</t>
  </si>
  <si>
    <t>423/2</t>
  </si>
  <si>
    <t>Office of the Surveyor- General</t>
  </si>
  <si>
    <t>Office of the Auditor - General for State</t>
  </si>
  <si>
    <t>424/1</t>
  </si>
  <si>
    <t>Office of the Auditor - General for Local Govt</t>
  </si>
  <si>
    <t>Civil Service Commission</t>
  </si>
  <si>
    <t xml:space="preserve">The Judiciary             </t>
  </si>
  <si>
    <t xml:space="preserve">Judicial Service Commission </t>
  </si>
  <si>
    <t xml:space="preserve">Ministry of  Culture and Tourism                      </t>
  </si>
  <si>
    <t>428/1</t>
  </si>
  <si>
    <t xml:space="preserve"> Council for Arts and Culture                                      </t>
  </si>
  <si>
    <t>428/2</t>
  </si>
  <si>
    <t xml:space="preserve"> Oyo State Tourism Board                              </t>
  </si>
  <si>
    <t>Ministry of Local Government and Chieftaincy matters</t>
  </si>
  <si>
    <t>Ministry of Environment and Habitat</t>
  </si>
  <si>
    <t>Oyo State Solid Waste Mgt Authority</t>
  </si>
  <si>
    <t>Ministry of Establishments and Training</t>
  </si>
  <si>
    <t>432/1</t>
  </si>
  <si>
    <t xml:space="preserve">Simeon Adebo Staff Development Centre         </t>
  </si>
  <si>
    <t>Oyo State Independent Electoral Commission</t>
  </si>
  <si>
    <t xml:space="preserve">Ministry of Industry,Applied Science and Tech.   </t>
  </si>
  <si>
    <t>Ministry of Youth &amp; Sports</t>
  </si>
  <si>
    <t>435/1</t>
  </si>
  <si>
    <t>Agency for Youth Development</t>
  </si>
  <si>
    <t xml:space="preserve">Crown Football Club, Ogbomoso </t>
  </si>
  <si>
    <t xml:space="preserve">Ministry of Water Resources                     </t>
  </si>
  <si>
    <t xml:space="preserve">Water Corporation of Oyo State                        </t>
  </si>
  <si>
    <t>Ministry of Physical Planning and Urban Dev.</t>
  </si>
  <si>
    <t>Ministry of Special Duties</t>
  </si>
  <si>
    <t>Ministry of Economic Planning and Budget</t>
  </si>
  <si>
    <t xml:space="preserve">                            OYO STATE OF NIGERIA</t>
  </si>
  <si>
    <t xml:space="preserve">                                       2012 BUDGET PROPOSAL</t>
  </si>
  <si>
    <t xml:space="preserve">                               EXPENDITURE ESTIMATES</t>
  </si>
  <si>
    <t xml:space="preserve">                                               </t>
  </si>
  <si>
    <t>MINISTRIES / AGENCIES</t>
  </si>
  <si>
    <t>Consolidated Rev. Fund Charges</t>
  </si>
  <si>
    <t>Total Recurrent</t>
  </si>
  <si>
    <t>Capital Expenditure</t>
  </si>
  <si>
    <t>Total Expenditure</t>
  </si>
  <si>
    <t>Percentage</t>
  </si>
  <si>
    <t xml:space="preserve">                               REVENUE ESTIMATES</t>
  </si>
  <si>
    <t>HEADS</t>
  </si>
  <si>
    <t>PROPOSED</t>
  </si>
  <si>
    <t>REVENUE 2011</t>
  </si>
  <si>
    <t>PERCENTAGE</t>
  </si>
  <si>
    <t>REVENUE 2012</t>
  </si>
  <si>
    <t>Head of Service</t>
  </si>
  <si>
    <t>Oyo State Emergency Management Agency</t>
  </si>
  <si>
    <t>House of Assembly  Service Commission</t>
  </si>
  <si>
    <t>Ministry of Agriculture, Nat. Resources</t>
  </si>
  <si>
    <t>415/4</t>
  </si>
  <si>
    <t xml:space="preserve">Special Grade                                                     </t>
  </si>
  <si>
    <t>Ministry of Finance</t>
  </si>
  <si>
    <t>Office of Accountant - General</t>
  </si>
  <si>
    <t xml:space="preserve">Statutory Allocation </t>
  </si>
  <si>
    <t>Value Added Tax (VAT)</t>
  </si>
  <si>
    <t>Others</t>
  </si>
  <si>
    <t>Capital Receipt</t>
  </si>
  <si>
    <t>Oyo State Board of Internal Revenue</t>
  </si>
  <si>
    <t xml:space="preserve">Ministry of Education </t>
  </si>
  <si>
    <t>416/8</t>
  </si>
  <si>
    <t>Teacher's salary</t>
  </si>
  <si>
    <t>Library Board</t>
  </si>
  <si>
    <t>State Universal Basic Education Board</t>
  </si>
  <si>
    <t>Ministry of Trade,Investment and Cooperatives</t>
  </si>
  <si>
    <t>Ministry of Justice</t>
  </si>
  <si>
    <t>Ministry of Works &amp; Transport</t>
  </si>
  <si>
    <t>Oyo  State Road Maintenance Agency</t>
  </si>
  <si>
    <t>Ministry of Lands, Housing and Survey</t>
  </si>
  <si>
    <t>The Judiciary</t>
  </si>
  <si>
    <t>Ministry of  Culture and Tourism</t>
  </si>
  <si>
    <t>Council for Arts &amp; Culture</t>
  </si>
  <si>
    <t xml:space="preserve"> Oyo State Tourism Board</t>
  </si>
  <si>
    <t>Simeon Adebo Staff Development Centre</t>
  </si>
  <si>
    <t>Ministry of Industry,Applied Science and Tech.</t>
  </si>
  <si>
    <t>Ministry of Water Resources</t>
  </si>
  <si>
    <t>Ministry of Physical Planning and Urban Development</t>
  </si>
  <si>
    <t>FLAGSHIP PROJECTS</t>
  </si>
  <si>
    <t>5 Star Hotel (PPP)</t>
  </si>
  <si>
    <t>Circular Road</t>
  </si>
  <si>
    <t>Airport Concession</t>
  </si>
  <si>
    <t>Logistics Centre</t>
  </si>
  <si>
    <t>Silos (3)</t>
  </si>
  <si>
    <t>Canning factory</t>
  </si>
  <si>
    <t>Housing Estate (PPP)</t>
  </si>
  <si>
    <t>TOP TEN EXPENDITURE</t>
  </si>
  <si>
    <t>Budget Augmentation</t>
  </si>
  <si>
    <t xml:space="preserve">(Renewal)(i)  Above 1000 birds (ii) Below 1000 birds </t>
  </si>
  <si>
    <t>(iii) below 1000 birds</t>
  </si>
  <si>
    <t>Bond</t>
  </si>
  <si>
    <t>(i)   Capital Receipts (Total)</t>
  </si>
  <si>
    <t>(ii)   Bond</t>
  </si>
  <si>
    <t>2012 PERSONNEL COST</t>
  </si>
  <si>
    <t>Bonds</t>
  </si>
  <si>
    <t>GRAND SUMMARY OF EXPENDITURE</t>
  </si>
  <si>
    <t>S/N</t>
  </si>
  <si>
    <t>ITEMS OF EXPENDITURE</t>
  </si>
  <si>
    <t>AMOUNT</t>
  </si>
  <si>
    <t>Consolidated Revenue Fund Charges :</t>
  </si>
  <si>
    <t>Salaries</t>
  </si>
  <si>
    <t>Pension</t>
  </si>
  <si>
    <t>Security Vote</t>
  </si>
  <si>
    <t>Severance Allowance</t>
  </si>
  <si>
    <t>Public Debt Charges</t>
  </si>
  <si>
    <t>Settlement of Outstanding Contractual</t>
  </si>
  <si>
    <t xml:space="preserve"> Certificates and Other Loans</t>
  </si>
  <si>
    <t xml:space="preserve">Insurance Scheme </t>
  </si>
  <si>
    <t>Contribution to Local Government Pension</t>
  </si>
  <si>
    <t xml:space="preserve">10% State IGR Contribution to Local </t>
  </si>
  <si>
    <t>Government Joint Account</t>
  </si>
  <si>
    <t>Grand Total</t>
  </si>
  <si>
    <t>State Share of Contributory Pension</t>
  </si>
  <si>
    <t>Total Recurrent Expenditure</t>
  </si>
  <si>
    <t>Gratuity (Civil Servant and Parastatals)</t>
  </si>
  <si>
    <t xml:space="preserve">                                    APPROVED 2012 BUDGET</t>
  </si>
  <si>
    <t xml:space="preserve">Purchase of generator/Electrification and procurement of equipment of </t>
  </si>
  <si>
    <t>Olubunmi Oladokun Women Training Centre, Idere</t>
  </si>
  <si>
    <t>(ii)  Procurement of Computers and Laptops,</t>
  </si>
  <si>
    <t xml:space="preserve">      Electronics,Air Conditional and Camerals</t>
  </si>
  <si>
    <t>(iii)   Installation of Website Design connectivity</t>
  </si>
  <si>
    <t>Preliminary work on the proposed Hotel Boulevard around</t>
  </si>
  <si>
    <t xml:space="preserve"> culture central toward 2013 (Survey, Advertisement etc.</t>
  </si>
  <si>
    <t>Organising the maiden Oduduwa Festival to include all the</t>
  </si>
  <si>
    <t xml:space="preserve"> Yoruba Speaking State (Edo and Kogi inclusive)</t>
  </si>
  <si>
    <t xml:space="preserve"> South West e.g. Bower's Tower  Old Oyo National Park etc</t>
  </si>
  <si>
    <t>Documentaries, Tourist Attrractions in Oyo State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</si>
</sst>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(* #,##0_);_(* \(#,##0\);_(* &quot;-&quot;??_);_(@_)"/>
    <numFmt numFmtId="167" formatCode="_(* #,##0.000_);_(* \(#,##0.000\);_(* &quot;-&quot;??_);_(@_)"/>
    <numFmt numFmtId="168" formatCode="_ * #,##0.0_ ;_ * \-#,##0.0_ ;_ * &quot;-&quot;??_ ;_ @_ "/>
  </numFmts>
  <fonts count="7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8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/>
      <sz val="12"/>
      <name val="Arial Narrow"/>
      <family val="2"/>
    </font>
    <font>
      <b/>
      <sz val="9"/>
      <name val="Arial Narrow"/>
      <family val="2"/>
    </font>
    <font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2"/>
      <name val="Arial"/>
      <family val="2"/>
    </font>
    <font>
      <sz val="10"/>
      <name val="Arial Narrow"/>
      <family val="2"/>
    </font>
    <font>
      <b/>
      <u/>
      <sz val="11"/>
      <name val="Arial Narrow"/>
      <family val="2"/>
    </font>
    <font>
      <u/>
      <sz val="12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sz val="12"/>
      <color theme="1"/>
      <name val="Arial"/>
      <family val="2"/>
    </font>
    <font>
      <i/>
      <sz val="12"/>
      <name val="Arial Narrow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u/>
      <sz val="14"/>
      <name val="Arial"/>
      <family val="2"/>
    </font>
    <font>
      <b/>
      <sz val="9"/>
      <name val="Times New Roman"/>
      <family val="1"/>
    </font>
    <font>
      <sz val="16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 Narrow"/>
      <family val="2"/>
    </font>
    <font>
      <i/>
      <sz val="14"/>
      <name val="Arial"/>
      <family val="2"/>
    </font>
    <font>
      <sz val="16"/>
      <name val="Arial"/>
      <family val="2"/>
    </font>
    <font>
      <b/>
      <sz val="14"/>
      <color theme="1"/>
      <name val="Arial Narrow"/>
      <family val="2"/>
    </font>
    <font>
      <b/>
      <sz val="10"/>
      <name val="Times New Roman"/>
      <family val="1"/>
    </font>
    <font>
      <b/>
      <sz val="11"/>
      <name val="Aharoni"/>
      <charset val="177"/>
    </font>
    <font>
      <b/>
      <sz val="9"/>
      <name val="Aharoni"/>
      <charset val="177"/>
    </font>
    <font>
      <sz val="11"/>
      <name val="Aharoni"/>
      <charset val="177"/>
    </font>
    <font>
      <sz val="16"/>
      <color theme="1"/>
      <name val="Arial"/>
      <family val="2"/>
    </font>
    <font>
      <sz val="20"/>
      <color theme="1"/>
      <name val="Calibri"/>
      <family val="2"/>
      <charset val="1"/>
      <scheme val="minor"/>
    </font>
    <font>
      <b/>
      <sz val="8"/>
      <name val="Arial"/>
      <family val="2"/>
    </font>
    <font>
      <sz val="14"/>
      <name val="Aharoni"/>
      <charset val="177"/>
    </font>
    <font>
      <sz val="11"/>
      <color theme="1"/>
      <name val="Arial"/>
      <family val="2"/>
    </font>
    <font>
      <sz val="12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0" xfId="0" applyFont="1"/>
    <xf numFmtId="164" fontId="6" fillId="0" borderId="0" xfId="1" applyNumberFormat="1" applyFont="1"/>
    <xf numFmtId="0" fontId="7" fillId="0" borderId="0" xfId="0" applyFont="1"/>
    <xf numFmtId="165" fontId="6" fillId="0" borderId="0" xfId="1" applyFont="1"/>
    <xf numFmtId="0" fontId="5" fillId="0" borderId="0" xfId="0" applyFont="1" applyAlignment="1">
      <alignment horizontal="center"/>
    </xf>
    <xf numFmtId="164" fontId="5" fillId="0" borderId="0" xfId="1" applyNumberFormat="1" applyFont="1"/>
    <xf numFmtId="0" fontId="4" fillId="0" borderId="0" xfId="0" applyFont="1" applyAlignment="1">
      <alignment horizontal="right"/>
    </xf>
    <xf numFmtId="164" fontId="6" fillId="0" borderId="0" xfId="1" applyNumberFormat="1" applyFont="1" applyBorder="1" applyAlignment="1">
      <alignment horizontal="center"/>
    </xf>
    <xf numFmtId="0" fontId="5" fillId="0" borderId="0" xfId="0" applyFont="1"/>
    <xf numFmtId="164" fontId="5" fillId="0" borderId="3" xfId="1" applyNumberFormat="1" applyFont="1" applyBorder="1"/>
    <xf numFmtId="164" fontId="0" fillId="0" borderId="0" xfId="0" applyNumberFormat="1"/>
    <xf numFmtId="164" fontId="6" fillId="0" borderId="0" xfId="1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4" fontId="4" fillId="0" borderId="0" xfId="1" applyNumberFormat="1" applyFont="1"/>
    <xf numFmtId="164" fontId="5" fillId="0" borderId="0" xfId="1" applyNumberFormat="1" applyFont="1" applyBorder="1"/>
    <xf numFmtId="4" fontId="6" fillId="0" borderId="0" xfId="0" applyNumberFormat="1" applyFont="1" applyBorder="1" applyAlignment="1">
      <alignment vertical="top" wrapText="1"/>
    </xf>
    <xf numFmtId="164" fontId="6" fillId="0" borderId="0" xfId="1" applyNumberFormat="1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2" xfId="0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166" fontId="4" fillId="0" borderId="0" xfId="1" applyNumberFormat="1" applyFont="1"/>
    <xf numFmtId="0" fontId="6" fillId="0" borderId="0" xfId="0" applyNumberFormat="1" applyFont="1" applyAlignment="1">
      <alignment horizontal="right" vertical="center" wrapText="1"/>
    </xf>
    <xf numFmtId="0" fontId="6" fillId="0" borderId="0" xfId="0" applyNumberFormat="1" applyFont="1" applyAlignment="1">
      <alignment vertical="center" wrapText="1"/>
    </xf>
    <xf numFmtId="164" fontId="6" fillId="0" borderId="0" xfId="1" applyNumberFormat="1" applyFont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64" fontId="5" fillId="0" borderId="3" xfId="1" applyNumberFormat="1" applyFont="1" applyBorder="1" applyAlignment="1">
      <alignment horizontal="right" vertical="center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10" fillId="0" borderId="0" xfId="0" applyFont="1"/>
    <xf numFmtId="166" fontId="4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166" fontId="6" fillId="0" borderId="0" xfId="1" applyNumberFormat="1" applyFont="1"/>
    <xf numFmtId="0" fontId="6" fillId="0" borderId="0" xfId="0" applyFont="1" applyBorder="1" applyAlignment="1">
      <alignment horizontal="right" vertical="top" wrapText="1"/>
    </xf>
    <xf numFmtId="166" fontId="6" fillId="0" borderId="0" xfId="1" applyNumberFormat="1" applyFont="1" applyAlignment="1">
      <alignment horizontal="right"/>
    </xf>
    <xf numFmtId="0" fontId="11" fillId="0" borderId="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7" fillId="0" borderId="0" xfId="0" applyFont="1" applyAlignment="1">
      <alignment horizontal="center"/>
    </xf>
    <xf numFmtId="164" fontId="7" fillId="0" borderId="3" xfId="1" applyNumberFormat="1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13" fillId="0" borderId="2" xfId="0" applyFont="1" applyBorder="1"/>
    <xf numFmtId="4" fontId="6" fillId="0" borderId="0" xfId="0" applyNumberFormat="1" applyFont="1" applyBorder="1" applyAlignment="1">
      <alignment horizontal="right" vertical="top" wrapText="1"/>
    </xf>
    <xf numFmtId="165" fontId="6" fillId="0" borderId="0" xfId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1" applyNumberFormat="1" applyFont="1" applyBorder="1" applyAlignment="1"/>
    <xf numFmtId="0" fontId="14" fillId="0" borderId="0" xfId="0" applyFont="1"/>
    <xf numFmtId="0" fontId="7" fillId="0" borderId="0" xfId="0" applyFont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164" fontId="6" fillId="0" borderId="0" xfId="1" applyNumberFormat="1" applyFont="1" applyFill="1" applyBorder="1" applyAlignment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1" xfId="0" applyFont="1" applyBorder="1"/>
    <xf numFmtId="0" fontId="18" fillId="0" borderId="1" xfId="0" applyFont="1" applyBorder="1" applyAlignment="1">
      <alignment horizontal="center"/>
    </xf>
    <xf numFmtId="0" fontId="19" fillId="0" borderId="0" xfId="0" applyFont="1" applyBorder="1"/>
    <xf numFmtId="0" fontId="15" fillId="0" borderId="0" xfId="0" applyFont="1" applyBorder="1"/>
    <xf numFmtId="0" fontId="18" fillId="0" borderId="0" xfId="0" applyFont="1" applyBorder="1" applyAlignment="1">
      <alignment horizontal="center"/>
    </xf>
    <xf numFmtId="0" fontId="20" fillId="0" borderId="0" xfId="0" applyFont="1" applyBorder="1"/>
    <xf numFmtId="0" fontId="18" fillId="0" borderId="0" xfId="0" applyFont="1" applyFill="1" applyBorder="1" applyAlignment="1">
      <alignment horizontal="center"/>
    </xf>
    <xf numFmtId="0" fontId="20" fillId="0" borderId="2" xfId="0" applyFont="1" applyBorder="1"/>
    <xf numFmtId="0" fontId="15" fillId="0" borderId="2" xfId="0" applyFont="1" applyBorder="1"/>
    <xf numFmtId="0" fontId="18" fillId="0" borderId="2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164" fontId="15" fillId="0" borderId="0" xfId="0" applyNumberFormat="1" applyFont="1"/>
    <xf numFmtId="0" fontId="22" fillId="0" borderId="0" xfId="0" applyFont="1"/>
    <xf numFmtId="0" fontId="18" fillId="0" borderId="0" xfId="0" applyFont="1"/>
    <xf numFmtId="164" fontId="15" fillId="0" borderId="0" xfId="0" applyNumberFormat="1" applyFont="1" applyAlignment="1">
      <alignment horizontal="right"/>
    </xf>
    <xf numFmtId="0" fontId="23" fillId="0" borderId="0" xfId="0" applyFont="1"/>
    <xf numFmtId="165" fontId="23" fillId="0" borderId="0" xfId="1" applyFont="1"/>
    <xf numFmtId="164" fontId="18" fillId="0" borderId="3" xfId="0" applyNumberFormat="1" applyFont="1" applyBorder="1"/>
    <xf numFmtId="0" fontId="18" fillId="0" borderId="1" xfId="0" applyFont="1" applyBorder="1"/>
    <xf numFmtId="0" fontId="18" fillId="0" borderId="0" xfId="0" applyFont="1" applyBorder="1"/>
    <xf numFmtId="0" fontId="24" fillId="0" borderId="0" xfId="0" applyFont="1"/>
    <xf numFmtId="0" fontId="15" fillId="0" borderId="0" xfId="0" applyFont="1" applyFill="1"/>
    <xf numFmtId="164" fontId="25" fillId="0" borderId="3" xfId="0" applyNumberFormat="1" applyFont="1" applyBorder="1"/>
    <xf numFmtId="0" fontId="26" fillId="0" borderId="0" xfId="0" applyFont="1" applyFill="1"/>
    <xf numFmtId="0" fontId="27" fillId="0" borderId="0" xfId="0" applyFont="1" applyFill="1"/>
    <xf numFmtId="164" fontId="28" fillId="0" borderId="0" xfId="0" applyNumberFormat="1" applyFont="1" applyFill="1"/>
    <xf numFmtId="0" fontId="29" fillId="0" borderId="0" xfId="0" applyFont="1" applyFill="1"/>
    <xf numFmtId="0" fontId="28" fillId="0" borderId="0" xfId="0" applyFont="1" applyFill="1"/>
    <xf numFmtId="165" fontId="25" fillId="0" borderId="3" xfId="1" applyFont="1" applyBorder="1"/>
    <xf numFmtId="165" fontId="28" fillId="0" borderId="0" xfId="1" applyFont="1" applyFill="1"/>
    <xf numFmtId="164" fontId="27" fillId="0" borderId="3" xfId="0" applyNumberFormat="1" applyFont="1" applyFill="1" applyBorder="1"/>
    <xf numFmtId="164" fontId="27" fillId="0" borderId="0" xfId="0" applyNumberFormat="1" applyFont="1" applyFill="1"/>
    <xf numFmtId="164" fontId="18" fillId="0" borderId="6" xfId="0" applyNumberFormat="1" applyFont="1" applyBorder="1"/>
    <xf numFmtId="0" fontId="30" fillId="0" borderId="0" xfId="0" applyFont="1" applyFill="1"/>
    <xf numFmtId="0" fontId="31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31" fillId="0" borderId="0" xfId="0" applyFont="1" applyFill="1" applyBorder="1"/>
    <xf numFmtId="0" fontId="28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2" xfId="0" applyFont="1" applyFill="1" applyBorder="1"/>
    <xf numFmtId="0" fontId="28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18" fillId="0" borderId="0" xfId="0" applyNumberFormat="1" applyFont="1"/>
    <xf numFmtId="164" fontId="15" fillId="0" borderId="0" xfId="1" quotePrefix="1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2" fillId="0" borderId="0" xfId="0" applyFont="1"/>
    <xf numFmtId="0" fontId="20" fillId="0" borderId="0" xfId="0" applyFont="1" applyBorder="1" applyAlignment="1">
      <alignment horizontal="center"/>
    </xf>
    <xf numFmtId="164" fontId="15" fillId="0" borderId="0" xfId="1" applyNumberFormat="1" applyFont="1"/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Border="1"/>
    <xf numFmtId="0" fontId="17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0" fontId="15" fillId="0" borderId="9" xfId="0" applyFont="1" applyBorder="1"/>
    <xf numFmtId="0" fontId="19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wrapText="1"/>
    </xf>
    <xf numFmtId="0" fontId="15" fillId="0" borderId="0" xfId="0" applyFont="1" applyBorder="1" applyAlignment="1">
      <alignment horizontal="left" indent="2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/>
    <xf numFmtId="164" fontId="15" fillId="0" borderId="0" xfId="1" applyNumberFormat="1" applyFont="1" applyBorder="1" applyAlignment="1">
      <alignment horizontal="center"/>
    </xf>
    <xf numFmtId="4" fontId="18" fillId="0" borderId="0" xfId="0" applyNumberFormat="1" applyFont="1" applyBorder="1"/>
    <xf numFmtId="0" fontId="21" fillId="0" borderId="0" xfId="0" applyFont="1" applyAlignment="1">
      <alignment horizontal="center"/>
    </xf>
    <xf numFmtId="0" fontId="33" fillId="0" borderId="0" xfId="0" applyFont="1"/>
    <xf numFmtId="166" fontId="15" fillId="0" borderId="0" xfId="1" applyNumberFormat="1" applyFont="1" applyFill="1" applyBorder="1" applyAlignment="1">
      <alignment horizontal="center"/>
    </xf>
    <xf numFmtId="3" fontId="15" fillId="0" borderId="0" xfId="0" applyNumberFormat="1" applyFont="1"/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8" fillId="0" borderId="0" xfId="1" quotePrefix="1" applyNumberFormat="1" applyFont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164" fontId="18" fillId="0" borderId="2" xfId="0" applyNumberFormat="1" applyFont="1" applyBorder="1"/>
    <xf numFmtId="0" fontId="21" fillId="0" borderId="0" xfId="0" applyFont="1" applyBorder="1"/>
    <xf numFmtId="0" fontId="20" fillId="0" borderId="0" xfId="0" applyFont="1" applyAlignment="1">
      <alignment horizontal="right"/>
    </xf>
    <xf numFmtId="164" fontId="15" fillId="0" borderId="0" xfId="1" applyNumberFormat="1" applyFont="1" applyBorder="1" applyAlignment="1">
      <alignment horizontal="left"/>
    </xf>
    <xf numFmtId="164" fontId="13" fillId="0" borderId="0" xfId="1" applyNumberFormat="1" applyFont="1"/>
    <xf numFmtId="165" fontId="0" fillId="0" borderId="0" xfId="1" applyFont="1"/>
    <xf numFmtId="165" fontId="13" fillId="0" borderId="0" xfId="1" applyFont="1"/>
    <xf numFmtId="164" fontId="18" fillId="0" borderId="3" xfId="1" quotePrefix="1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18" fillId="0" borderId="0" xfId="1" applyNumberFormat="1" applyFont="1"/>
    <xf numFmtId="0" fontId="35" fillId="0" borderId="0" xfId="0" applyFont="1" applyBorder="1"/>
    <xf numFmtId="0" fontId="35" fillId="0" borderId="0" xfId="0" applyFont="1" applyAlignment="1">
      <alignment horizontal="left"/>
    </xf>
    <xf numFmtId="0" fontId="25" fillId="0" borderId="0" xfId="0" applyFont="1"/>
    <xf numFmtId="164" fontId="25" fillId="0" borderId="0" xfId="0" applyNumberFormat="1" applyFont="1" applyBorder="1"/>
    <xf numFmtId="0" fontId="19" fillId="0" borderId="14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18" fillId="0" borderId="17" xfId="0" applyNumberFormat="1" applyFont="1" applyBorder="1"/>
    <xf numFmtId="0" fontId="13" fillId="0" borderId="0" xfId="0" applyFont="1" applyAlignment="1">
      <alignment horizontal="center"/>
    </xf>
    <xf numFmtId="164" fontId="18" fillId="0" borderId="1" xfId="1" quotePrefix="1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165" fontId="18" fillId="0" borderId="0" xfId="1" applyFont="1" applyBorder="1" applyAlignment="1">
      <alignment horizontal="center"/>
    </xf>
    <xf numFmtId="0" fontId="35" fillId="0" borderId="0" xfId="0" applyFont="1"/>
    <xf numFmtId="164" fontId="18" fillId="0" borderId="3" xfId="0" applyNumberFormat="1" applyFont="1" applyBorder="1" applyAlignment="1">
      <alignment horizontal="center"/>
    </xf>
    <xf numFmtId="3" fontId="20" fillId="0" borderId="0" xfId="0" applyNumberFormat="1" applyFont="1"/>
    <xf numFmtId="0" fontId="19" fillId="0" borderId="2" xfId="0" applyFont="1" applyBorder="1" applyAlignment="1">
      <alignment horizontal="center"/>
    </xf>
    <xf numFmtId="0" fontId="34" fillId="0" borderId="0" xfId="0" applyFont="1"/>
    <xf numFmtId="0" fontId="19" fillId="0" borderId="0" xfId="0" applyFont="1"/>
    <xf numFmtId="164" fontId="4" fillId="0" borderId="0" xfId="1" applyNumberFormat="1" applyFont="1" applyAlignment="1">
      <alignment horizontal="center"/>
    </xf>
    <xf numFmtId="164" fontId="4" fillId="0" borderId="0" xfId="1" quotePrefix="1" applyNumberFormat="1" applyFont="1" applyBorder="1" applyAlignment="1">
      <alignment horizontal="center"/>
    </xf>
    <xf numFmtId="0" fontId="15" fillId="0" borderId="0" xfId="0" applyFont="1" applyAlignment="1">
      <alignment horizontal="left" indent="4"/>
    </xf>
    <xf numFmtId="164" fontId="24" fillId="0" borderId="0" xfId="0" applyNumberFormat="1" applyFont="1"/>
    <xf numFmtId="164" fontId="5" fillId="0" borderId="3" xfId="0" applyNumberFormat="1" applyFont="1" applyBorder="1"/>
    <xf numFmtId="164" fontId="5" fillId="0" borderId="0" xfId="0" applyNumberFormat="1" applyFont="1" applyBorder="1"/>
    <xf numFmtId="164" fontId="15" fillId="0" borderId="0" xfId="1" applyNumberFormat="1" applyFont="1" applyAlignment="1">
      <alignment horizontal="center"/>
    </xf>
    <xf numFmtId="165" fontId="4" fillId="0" borderId="0" xfId="1" applyFont="1"/>
    <xf numFmtId="0" fontId="37" fillId="0" borderId="0" xfId="0" applyFont="1"/>
    <xf numFmtId="165" fontId="38" fillId="0" borderId="0" xfId="1" applyFont="1"/>
    <xf numFmtId="3" fontId="4" fillId="0" borderId="0" xfId="0" applyNumberFormat="1" applyFont="1"/>
    <xf numFmtId="164" fontId="4" fillId="0" borderId="0" xfId="1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5" fontId="15" fillId="0" borderId="0" xfId="1" quotePrefix="1" applyFont="1" applyBorder="1" applyAlignment="1">
      <alignment horizontal="center"/>
    </xf>
    <xf numFmtId="165" fontId="25" fillId="0" borderId="3" xfId="0" applyNumberFormat="1" applyFont="1" applyBorder="1"/>
    <xf numFmtId="167" fontId="4" fillId="0" borderId="0" xfId="1" applyNumberFormat="1" applyFont="1" applyFill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/>
    <xf numFmtId="164" fontId="4" fillId="0" borderId="0" xfId="1" applyNumberFormat="1" applyFont="1" applyBorder="1" applyAlignment="1"/>
    <xf numFmtId="164" fontId="5" fillId="0" borderId="3" xfId="1" quotePrefix="1" applyNumberFormat="1" applyFont="1" applyBorder="1" applyAlignment="1">
      <alignment horizontal="center"/>
    </xf>
    <xf numFmtId="164" fontId="4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164" fontId="5" fillId="0" borderId="0" xfId="0" applyNumberFormat="1" applyFont="1"/>
    <xf numFmtId="164" fontId="5" fillId="0" borderId="2" xfId="0" applyNumberFormat="1" applyFont="1" applyBorder="1"/>
    <xf numFmtId="164" fontId="5" fillId="0" borderId="0" xfId="0" applyNumberFormat="1" applyFont="1" applyBorder="1" applyAlignment="1">
      <alignment horizontal="center"/>
    </xf>
    <xf numFmtId="3" fontId="5" fillId="0" borderId="0" xfId="0" applyNumberFormat="1" applyFont="1"/>
    <xf numFmtId="0" fontId="15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64" fontId="4" fillId="0" borderId="0" xfId="1" applyNumberFormat="1" applyFont="1" applyBorder="1"/>
    <xf numFmtId="3" fontId="5" fillId="0" borderId="0" xfId="0" applyNumberFormat="1" applyFont="1" applyBorder="1"/>
    <xf numFmtId="0" fontId="18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5" fillId="0" borderId="20" xfId="0" applyNumberFormat="1" applyFont="1" applyBorder="1"/>
    <xf numFmtId="164" fontId="4" fillId="0" borderId="0" xfId="0" applyNumberFormat="1" applyFont="1"/>
    <xf numFmtId="0" fontId="23" fillId="0" borderId="0" xfId="0" applyFont="1" applyBorder="1"/>
    <xf numFmtId="164" fontId="5" fillId="0" borderId="20" xfId="1" applyNumberFormat="1" applyFont="1" applyBorder="1"/>
    <xf numFmtId="164" fontId="5" fillId="0" borderId="20" xfId="1" quotePrefix="1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5" fillId="0" borderId="0" xfId="0" applyFont="1" applyFill="1" applyBorder="1" applyAlignment="1"/>
    <xf numFmtId="164" fontId="5" fillId="0" borderId="17" xfId="0" applyNumberFormat="1" applyFont="1" applyBorder="1"/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164" fontId="4" fillId="0" borderId="0" xfId="1" applyNumberFormat="1" applyFont="1" applyAlignment="1"/>
    <xf numFmtId="164" fontId="5" fillId="0" borderId="21" xfId="0" applyNumberFormat="1" applyFont="1" applyBorder="1"/>
    <xf numFmtId="0" fontId="15" fillId="0" borderId="0" xfId="0" applyFont="1" applyBorder="1" applyAlignment="1">
      <alignment horizontal="center" wrapText="1"/>
    </xf>
    <xf numFmtId="0" fontId="23" fillId="0" borderId="0" xfId="0" applyFont="1" applyAlignment="1"/>
    <xf numFmtId="0" fontId="15" fillId="0" borderId="0" xfId="0" applyFont="1" applyAlignment="1"/>
    <xf numFmtId="164" fontId="5" fillId="0" borderId="21" xfId="1" applyNumberFormat="1" applyFont="1" applyBorder="1" applyAlignment="1"/>
    <xf numFmtId="0" fontId="18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22" xfId="0" applyNumberFormat="1" applyFont="1" applyBorder="1"/>
    <xf numFmtId="0" fontId="6" fillId="0" borderId="0" xfId="0" applyFont="1" applyAlignment="1">
      <alignment horizontal="center"/>
    </xf>
    <xf numFmtId="164" fontId="5" fillId="0" borderId="0" xfId="1" quotePrefix="1" applyNumberFormat="1" applyFont="1" applyBorder="1" applyAlignment="1">
      <alignment horizontal="center"/>
    </xf>
    <xf numFmtId="164" fontId="5" fillId="0" borderId="1" xfId="1" applyNumberFormat="1" applyFont="1" applyBorder="1"/>
    <xf numFmtId="164" fontId="5" fillId="0" borderId="13" xfId="0" applyNumberFormat="1" applyFont="1" applyBorder="1"/>
    <xf numFmtId="164" fontId="4" fillId="0" borderId="0" xfId="0" applyNumberFormat="1" applyFont="1" applyFill="1" applyBorder="1"/>
    <xf numFmtId="164" fontId="5" fillId="0" borderId="21" xfId="0" applyNumberFormat="1" applyFont="1" applyBorder="1" applyAlignment="1">
      <alignment horizontal="center"/>
    </xf>
    <xf numFmtId="164" fontId="15" fillId="0" borderId="0" xfId="0" applyNumberFormat="1" applyFont="1" applyBorder="1"/>
    <xf numFmtId="164" fontId="4" fillId="0" borderId="0" xfId="1" applyNumberFormat="1" applyFont="1" applyAlignment="1">
      <alignment horizontal="right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164" fontId="4" fillId="0" borderId="0" xfId="1" applyNumberFormat="1" applyFont="1" applyAlignment="1">
      <alignment wrapText="1"/>
    </xf>
    <xf numFmtId="0" fontId="15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top" wrapText="1"/>
    </xf>
    <xf numFmtId="164" fontId="4" fillId="0" borderId="0" xfId="1" applyNumberFormat="1" applyFont="1" applyBorder="1" applyAlignment="1">
      <alignment horizontal="right"/>
    </xf>
    <xf numFmtId="4" fontId="5" fillId="0" borderId="3" xfId="0" applyNumberFormat="1" applyFont="1" applyBorder="1"/>
    <xf numFmtId="0" fontId="20" fillId="0" borderId="4" xfId="0" applyFont="1" applyBorder="1" applyAlignment="1">
      <alignment horizontal="center"/>
    </xf>
    <xf numFmtId="164" fontId="4" fillId="0" borderId="0" xfId="1" quotePrefix="1" applyNumberFormat="1" applyFont="1"/>
    <xf numFmtId="164" fontId="5" fillId="0" borderId="3" xfId="1" quotePrefix="1" applyNumberFormat="1" applyFont="1" applyBorder="1"/>
    <xf numFmtId="4" fontId="4" fillId="0" borderId="0" xfId="0" applyNumberFormat="1" applyFont="1"/>
    <xf numFmtId="4" fontId="4" fillId="0" borderId="0" xfId="0" applyNumberFormat="1" applyFont="1" applyAlignment="1"/>
    <xf numFmtId="164" fontId="5" fillId="0" borderId="3" xfId="1" applyNumberFormat="1" applyFont="1" applyBorder="1" applyAlignment="1">
      <alignment horizontal="center"/>
    </xf>
    <xf numFmtId="164" fontId="4" fillId="0" borderId="3" xfId="1" applyNumberFormat="1" applyFont="1" applyBorder="1"/>
    <xf numFmtId="3" fontId="18" fillId="0" borderId="0" xfId="0" applyNumberFormat="1" applyFont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/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/>
    <xf numFmtId="164" fontId="10" fillId="0" borderId="0" xfId="1" applyNumberFormat="1" applyFont="1" applyBorder="1"/>
    <xf numFmtId="0" fontId="40" fillId="0" borderId="0" xfId="0" applyFont="1" applyBorder="1"/>
    <xf numFmtId="164" fontId="40" fillId="0" borderId="3" xfId="1" applyNumberFormat="1" applyFont="1" applyBorder="1" applyAlignment="1">
      <alignment horizontal="center"/>
    </xf>
    <xf numFmtId="164" fontId="42" fillId="0" borderId="0" xfId="1" applyNumberFormat="1" applyFont="1" applyBorder="1"/>
    <xf numFmtId="164" fontId="40" fillId="0" borderId="0" xfId="1" applyNumberFormat="1" applyFont="1" applyBorder="1"/>
    <xf numFmtId="164" fontId="10" fillId="0" borderId="0" xfId="1" applyNumberFormat="1" applyFont="1" applyBorder="1" applyAlignment="1">
      <alignment horizontal="center"/>
    </xf>
    <xf numFmtId="164" fontId="40" fillId="0" borderId="0" xfId="0" applyNumberFormat="1" applyFont="1" applyBorder="1"/>
    <xf numFmtId="0" fontId="43" fillId="0" borderId="0" xfId="0" applyFont="1" applyBorder="1" applyAlignment="1">
      <alignment horizontal="left"/>
    </xf>
    <xf numFmtId="0" fontId="40" fillId="0" borderId="1" xfId="0" applyFont="1" applyBorder="1"/>
    <xf numFmtId="0" fontId="40" fillId="0" borderId="1" xfId="0" applyFont="1" applyBorder="1" applyAlignment="1">
      <alignment horizontal="center"/>
    </xf>
    <xf numFmtId="164" fontId="40" fillId="0" borderId="1" xfId="1" applyNumberFormat="1" applyFont="1" applyBorder="1" applyAlignment="1">
      <alignment horizontal="center"/>
    </xf>
    <xf numFmtId="164" fontId="40" fillId="0" borderId="0" xfId="1" applyNumberFormat="1" applyFont="1" applyBorder="1" applyAlignment="1">
      <alignment horizontal="center"/>
    </xf>
    <xf numFmtId="0" fontId="10" fillId="0" borderId="2" xfId="0" applyFont="1" applyBorder="1"/>
    <xf numFmtId="164" fontId="10" fillId="0" borderId="2" xfId="1" applyNumberFormat="1" applyFont="1" applyBorder="1" applyAlignment="1">
      <alignment horizontal="center"/>
    </xf>
    <xf numFmtId="164" fontId="40" fillId="0" borderId="3" xfId="1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3" xfId="0" applyNumberFormat="1" applyFont="1" applyBorder="1"/>
    <xf numFmtId="164" fontId="10" fillId="0" borderId="0" xfId="0" applyNumberFormat="1" applyFont="1" applyBorder="1" applyAlignment="1">
      <alignment horizontal="center"/>
    </xf>
    <xf numFmtId="164" fontId="40" fillId="0" borderId="3" xfId="0" applyNumberFormat="1" applyFont="1" applyBorder="1"/>
    <xf numFmtId="0" fontId="4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10" fillId="0" borderId="0" xfId="1" applyFont="1" applyBorder="1"/>
    <xf numFmtId="164" fontId="40" fillId="0" borderId="3" xfId="1" applyNumberFormat="1" applyFont="1" applyBorder="1"/>
    <xf numFmtId="0" fontId="10" fillId="0" borderId="0" xfId="0" applyFont="1" applyBorder="1" applyAlignment="1">
      <alignment horizontal="left" vertical="center"/>
    </xf>
    <xf numFmtId="164" fontId="40" fillId="0" borderId="2" xfId="0" applyNumberFormat="1" applyFont="1" applyBorder="1"/>
    <xf numFmtId="0" fontId="9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165" fontId="10" fillId="0" borderId="0" xfId="1" applyFont="1" applyBorder="1" applyAlignment="1">
      <alignment horizontal="right"/>
    </xf>
    <xf numFmtId="164" fontId="40" fillId="0" borderId="3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 horizontal="right"/>
    </xf>
    <xf numFmtId="165" fontId="10" fillId="0" borderId="0" xfId="1" applyFont="1" applyBorder="1" applyAlignment="1">
      <alignment horizontal="center"/>
    </xf>
    <xf numFmtId="165" fontId="40" fillId="0" borderId="0" xfId="1" applyFont="1" applyBorder="1" applyAlignment="1">
      <alignment horizontal="center"/>
    </xf>
    <xf numFmtId="165" fontId="40" fillId="0" borderId="0" xfId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165" fontId="40" fillId="0" borderId="0" xfId="1" applyFont="1" applyBorder="1"/>
    <xf numFmtId="0" fontId="44" fillId="0" borderId="0" xfId="0" applyFont="1" applyBorder="1"/>
    <xf numFmtId="0" fontId="10" fillId="0" borderId="2" xfId="0" applyFont="1" applyBorder="1" applyAlignment="1">
      <alignment horizontal="center"/>
    </xf>
    <xf numFmtId="164" fontId="40" fillId="0" borderId="0" xfId="1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10" fillId="0" borderId="0" xfId="1" applyNumberFormat="1" applyFont="1" applyBorder="1" applyAlignment="1">
      <alignment horizontal="right"/>
    </xf>
    <xf numFmtId="164" fontId="40" fillId="0" borderId="1" xfId="1" applyNumberFormat="1" applyFont="1" applyBorder="1" applyAlignment="1">
      <alignment horizontal="right"/>
    </xf>
    <xf numFmtId="43" fontId="10" fillId="0" borderId="0" xfId="0" applyNumberFormat="1" applyFont="1" applyBorder="1"/>
    <xf numFmtId="164" fontId="10" fillId="0" borderId="0" xfId="0" applyNumberFormat="1" applyFont="1" applyFill="1" applyBorder="1"/>
    <xf numFmtId="0" fontId="45" fillId="0" borderId="0" xfId="0" applyFont="1" applyBorder="1"/>
    <xf numFmtId="4" fontId="40" fillId="0" borderId="0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Border="1" applyAlignment="1"/>
    <xf numFmtId="165" fontId="10" fillId="0" borderId="0" xfId="1" applyNumberFormat="1" applyFont="1" applyBorder="1" applyAlignment="1">
      <alignment horizontal="center"/>
    </xf>
    <xf numFmtId="168" fontId="10" fillId="0" borderId="0" xfId="1" applyNumberFormat="1" applyFont="1" applyBorder="1" applyAlignment="1">
      <alignment horizontal="center"/>
    </xf>
    <xf numFmtId="168" fontId="40" fillId="0" borderId="0" xfId="1" applyNumberFormat="1" applyFont="1" applyBorder="1" applyAlignment="1">
      <alignment horizontal="center"/>
    </xf>
    <xf numFmtId="0" fontId="46" fillId="0" borderId="0" xfId="0" applyFont="1" applyBorder="1"/>
    <xf numFmtId="0" fontId="40" fillId="0" borderId="2" xfId="0" applyFont="1" applyBorder="1" applyAlignment="1">
      <alignment horizontal="center"/>
    </xf>
    <xf numFmtId="0" fontId="40" fillId="0" borderId="2" xfId="0" applyFont="1" applyBorder="1"/>
    <xf numFmtId="0" fontId="40" fillId="0" borderId="2" xfId="0" applyFont="1" applyBorder="1" applyAlignment="1">
      <alignment horizontal="right"/>
    </xf>
    <xf numFmtId="0" fontId="40" fillId="0" borderId="23" xfId="0" applyFont="1" applyBorder="1" applyAlignment="1">
      <alignment horizontal="center"/>
    </xf>
    <xf numFmtId="4" fontId="40" fillId="0" borderId="3" xfId="0" applyNumberFormat="1" applyFont="1" applyBorder="1" applyAlignment="1">
      <alignment horizontal="right"/>
    </xf>
    <xf numFmtId="164" fontId="40" fillId="0" borderId="0" xfId="1" quotePrefix="1" applyNumberFormat="1" applyFont="1" applyBorder="1" applyAlignment="1">
      <alignment horizontal="right"/>
    </xf>
    <xf numFmtId="0" fontId="40" fillId="0" borderId="24" xfId="0" applyFont="1" applyBorder="1" applyAlignment="1">
      <alignment horizontal="center"/>
    </xf>
    <xf numFmtId="0" fontId="40" fillId="0" borderId="24" xfId="0" applyFont="1" applyBorder="1"/>
    <xf numFmtId="0" fontId="40" fillId="0" borderId="25" xfId="0" applyFont="1" applyBorder="1" applyAlignment="1">
      <alignment horizontal="center"/>
    </xf>
    <xf numFmtId="0" fontId="40" fillId="0" borderId="25" xfId="0" applyFont="1" applyBorder="1"/>
    <xf numFmtId="0" fontId="40" fillId="0" borderId="26" xfId="0" applyFont="1" applyBorder="1" applyAlignment="1">
      <alignment horizontal="center"/>
    </xf>
    <xf numFmtId="0" fontId="40" fillId="0" borderId="26" xfId="0" applyFont="1" applyBorder="1"/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/>
    <xf numFmtId="164" fontId="4" fillId="0" borderId="24" xfId="1" applyNumberFormat="1" applyFont="1" applyBorder="1"/>
    <xf numFmtId="0" fontId="10" fillId="0" borderId="15" xfId="0" applyFont="1" applyBorder="1"/>
    <xf numFmtId="0" fontId="0" fillId="0" borderId="25" xfId="0" applyBorder="1"/>
    <xf numFmtId="164" fontId="4" fillId="0" borderId="25" xfId="1" applyNumberFormat="1" applyFont="1" applyBorder="1"/>
    <xf numFmtId="164" fontId="10" fillId="0" borderId="25" xfId="0" applyNumberFormat="1" applyFont="1" applyBorder="1"/>
    <xf numFmtId="164" fontId="13" fillId="0" borderId="25" xfId="1" applyNumberFormat="1" applyFont="1" applyBorder="1"/>
    <xf numFmtId="0" fontId="1" fillId="0" borderId="25" xfId="0" applyFont="1" applyBorder="1"/>
    <xf numFmtId="0" fontId="0" fillId="0" borderId="15" xfId="0" applyBorder="1"/>
    <xf numFmtId="0" fontId="10" fillId="0" borderId="26" xfId="0" applyFont="1" applyBorder="1" applyAlignment="1">
      <alignment horizontal="center"/>
    </xf>
    <xf numFmtId="0" fontId="10" fillId="0" borderId="16" xfId="0" applyFont="1" applyBorder="1"/>
    <xf numFmtId="0" fontId="10" fillId="0" borderId="26" xfId="0" applyFont="1" applyBorder="1"/>
    <xf numFmtId="0" fontId="47" fillId="0" borderId="0" xfId="0" applyFont="1" applyBorder="1"/>
    <xf numFmtId="4" fontId="40" fillId="0" borderId="0" xfId="0" applyNumberFormat="1" applyFont="1" applyBorder="1"/>
    <xf numFmtId="166" fontId="48" fillId="0" borderId="0" xfId="1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9" fillId="0" borderId="0" xfId="0" applyFont="1"/>
    <xf numFmtId="0" fontId="0" fillId="0" borderId="0" xfId="0" applyAlignment="1">
      <alignment horizontal="right" vertical="center"/>
    </xf>
    <xf numFmtId="0" fontId="43" fillId="0" borderId="0" xfId="0" applyFont="1" applyBorder="1" applyAlignment="1">
      <alignment horizontal="right"/>
    </xf>
    <xf numFmtId="0" fontId="49" fillId="0" borderId="0" xfId="0" applyFont="1" applyBorder="1"/>
    <xf numFmtId="0" fontId="5" fillId="0" borderId="24" xfId="0" applyFont="1" applyBorder="1"/>
    <xf numFmtId="0" fontId="10" fillId="0" borderId="8" xfId="0" applyFont="1" applyBorder="1"/>
    <xf numFmtId="0" fontId="5" fillId="0" borderId="24" xfId="0" applyFont="1" applyBorder="1" applyAlignment="1">
      <alignment horizontal="center"/>
    </xf>
    <xf numFmtId="0" fontId="5" fillId="0" borderId="25" xfId="0" applyFont="1" applyBorder="1"/>
    <xf numFmtId="0" fontId="5" fillId="0" borderId="25" xfId="0" applyFont="1" applyBorder="1" applyAlignment="1">
      <alignment horizontal="center"/>
    </xf>
    <xf numFmtId="0" fontId="10" fillId="0" borderId="25" xfId="0" applyFont="1" applyBorder="1"/>
    <xf numFmtId="0" fontId="47" fillId="0" borderId="14" xfId="0" applyFont="1" applyBorder="1"/>
    <xf numFmtId="0" fontId="10" fillId="0" borderId="24" xfId="0" applyFont="1" applyBorder="1"/>
    <xf numFmtId="0" fontId="10" fillId="0" borderId="9" xfId="0" applyFont="1" applyBorder="1"/>
    <xf numFmtId="0" fontId="8" fillId="0" borderId="15" xfId="0" applyFont="1" applyBorder="1"/>
    <xf numFmtId="164" fontId="4" fillId="0" borderId="11" xfId="1" applyNumberFormat="1" applyFont="1" applyBorder="1"/>
    <xf numFmtId="0" fontId="4" fillId="0" borderId="11" xfId="0" applyFont="1" applyBorder="1"/>
    <xf numFmtId="0" fontId="9" fillId="0" borderId="18" xfId="0" applyFont="1" applyBorder="1" applyAlignment="1">
      <alignment horizontal="center"/>
    </xf>
    <xf numFmtId="164" fontId="5" fillId="0" borderId="19" xfId="1" applyNumberFormat="1" applyFont="1" applyBorder="1"/>
    <xf numFmtId="164" fontId="4" fillId="0" borderId="21" xfId="1" applyNumberFormat="1" applyFont="1" applyBorder="1"/>
    <xf numFmtId="0" fontId="23" fillId="0" borderId="25" xfId="0" applyFont="1" applyBorder="1"/>
    <xf numFmtId="0" fontId="23" fillId="0" borderId="11" xfId="0" applyFont="1" applyBorder="1"/>
    <xf numFmtId="0" fontId="47" fillId="0" borderId="15" xfId="0" applyFont="1" applyBorder="1"/>
    <xf numFmtId="0" fontId="9" fillId="0" borderId="18" xfId="0" applyFont="1" applyBorder="1"/>
    <xf numFmtId="0" fontId="5" fillId="0" borderId="26" xfId="0" applyFont="1" applyBorder="1"/>
    <xf numFmtId="164" fontId="5" fillId="0" borderId="11" xfId="1" applyNumberFormat="1" applyFont="1" applyBorder="1"/>
    <xf numFmtId="0" fontId="5" fillId="0" borderId="19" xfId="0" applyFont="1" applyBorder="1"/>
    <xf numFmtId="0" fontId="9" fillId="0" borderId="15" xfId="0" applyFont="1" applyBorder="1"/>
    <xf numFmtId="164" fontId="5" fillId="0" borderId="25" xfId="1" applyNumberFormat="1" applyFont="1" applyBorder="1"/>
    <xf numFmtId="0" fontId="8" fillId="0" borderId="16" xfId="0" applyFont="1" applyBorder="1"/>
    <xf numFmtId="165" fontId="6" fillId="0" borderId="0" xfId="1" applyFont="1" applyBorder="1" applyAlignment="1">
      <alignment horizontal="center" vertical="top" wrapText="1"/>
    </xf>
    <xf numFmtId="165" fontId="54" fillId="0" borderId="0" xfId="1" applyFont="1"/>
    <xf numFmtId="0" fontId="29" fillId="0" borderId="0" xfId="0" applyFont="1"/>
    <xf numFmtId="0" fontId="28" fillId="0" borderId="0" xfId="0" applyFont="1" applyBorder="1" applyAlignment="1">
      <alignment horizontal="center"/>
    </xf>
    <xf numFmtId="4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65" fontId="28" fillId="0" borderId="0" xfId="1" applyFont="1" applyBorder="1" applyAlignment="1">
      <alignment horizontal="right"/>
    </xf>
    <xf numFmtId="0" fontId="28" fillId="0" borderId="0" xfId="0" applyFont="1" applyBorder="1"/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/>
    <xf numFmtId="4" fontId="28" fillId="2" borderId="0" xfId="0" applyNumberFormat="1" applyFont="1" applyFill="1" applyBorder="1" applyAlignment="1">
      <alignment horizontal="right"/>
    </xf>
    <xf numFmtId="0" fontId="28" fillId="2" borderId="0" xfId="0" quotePrefix="1" applyFont="1" applyFill="1" applyBorder="1"/>
    <xf numFmtId="0" fontId="28" fillId="2" borderId="0" xfId="0" applyFont="1" applyFill="1" applyBorder="1" applyAlignment="1">
      <alignment horizontal="right"/>
    </xf>
    <xf numFmtId="4" fontId="28" fillId="0" borderId="0" xfId="0" applyNumberFormat="1" applyFont="1" applyBorder="1" applyAlignment="1">
      <alignment horizontal="center"/>
    </xf>
    <xf numFmtId="165" fontId="18" fillId="0" borderId="3" xfId="1" applyFont="1" applyBorder="1"/>
    <xf numFmtId="0" fontId="1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" fontId="28" fillId="0" borderId="0" xfId="0" applyNumberFormat="1" applyFont="1" applyBorder="1"/>
    <xf numFmtId="4" fontId="28" fillId="2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/>
    <xf numFmtId="165" fontId="15" fillId="0" borderId="0" xfId="1" applyFont="1"/>
    <xf numFmtId="0" fontId="18" fillId="0" borderId="9" xfId="0" applyFont="1" applyBorder="1" applyAlignment="1">
      <alignment horizontal="center"/>
    </xf>
    <xf numFmtId="164" fontId="13" fillId="0" borderId="25" xfId="0" applyNumberFormat="1" applyFont="1" applyBorder="1"/>
    <xf numFmtId="165" fontId="38" fillId="0" borderId="25" xfId="1" applyFont="1" applyBorder="1"/>
    <xf numFmtId="0" fontId="13" fillId="0" borderId="26" xfId="0" applyFont="1" applyBorder="1"/>
    <xf numFmtId="164" fontId="14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" applyNumberFormat="1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/>
    <xf numFmtId="0" fontId="55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6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49" fillId="0" borderId="28" xfId="0" applyFont="1" applyBorder="1"/>
    <xf numFmtId="0" fontId="56" fillId="0" borderId="15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0" fillId="0" borderId="16" xfId="0" applyBorder="1"/>
    <xf numFmtId="0" fontId="56" fillId="0" borderId="31" xfId="0" applyFont="1" applyBorder="1" applyAlignment="1">
      <alignment horizontal="center"/>
    </xf>
    <xf numFmtId="0" fontId="0" fillId="0" borderId="32" xfId="0" applyBorder="1"/>
    <xf numFmtId="0" fontId="18" fillId="0" borderId="32" xfId="0" applyFont="1" applyBorder="1" applyAlignment="1">
      <alignment horizontal="center"/>
    </xf>
    <xf numFmtId="0" fontId="31" fillId="0" borderId="32" xfId="0" applyFont="1" applyBorder="1"/>
    <xf numFmtId="0" fontId="31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/>
    <xf numFmtId="164" fontId="49" fillId="0" borderId="33" xfId="1" applyNumberFormat="1" applyFont="1" applyBorder="1" applyAlignment="1">
      <alignment horizontal="center"/>
    </xf>
    <xf numFmtId="164" fontId="49" fillId="0" borderId="33" xfId="0" applyNumberFormat="1" applyFont="1" applyBorder="1"/>
    <xf numFmtId="0" fontId="8" fillId="0" borderId="30" xfId="0" applyFont="1" applyBorder="1" applyAlignment="1">
      <alignment horizontal="center"/>
    </xf>
    <xf numFmtId="0" fontId="8" fillId="0" borderId="29" xfId="0" applyFont="1" applyBorder="1"/>
    <xf numFmtId="164" fontId="49" fillId="0" borderId="30" xfId="1" applyNumberFormat="1" applyFont="1" applyBorder="1" applyAlignment="1">
      <alignment horizontal="center"/>
    </xf>
    <xf numFmtId="164" fontId="49" fillId="0" borderId="30" xfId="0" applyNumberFormat="1" applyFont="1" applyBorder="1"/>
    <xf numFmtId="0" fontId="8" fillId="0" borderId="30" xfId="0" applyFont="1" applyFill="1" applyBorder="1" applyAlignment="1">
      <alignment horizontal="center"/>
    </xf>
    <xf numFmtId="0" fontId="8" fillId="0" borderId="29" xfId="0" applyFont="1" applyFill="1" applyBorder="1"/>
    <xf numFmtId="0" fontId="8" fillId="0" borderId="25" xfId="0" applyFont="1" applyFill="1" applyBorder="1" applyAlignment="1">
      <alignment horizontal="center"/>
    </xf>
    <xf numFmtId="164" fontId="49" fillId="0" borderId="30" xfId="1" applyNumberFormat="1" applyFont="1" applyBorder="1"/>
    <xf numFmtId="164" fontId="56" fillId="0" borderId="30" xfId="1" applyNumberFormat="1" applyFont="1" applyBorder="1"/>
    <xf numFmtId="164" fontId="56" fillId="0" borderId="30" xfId="1" applyNumberFormat="1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165" fontId="49" fillId="0" borderId="30" xfId="1" applyFont="1" applyBorder="1"/>
    <xf numFmtId="0" fontId="8" fillId="0" borderId="25" xfId="0" applyFont="1" applyBorder="1" applyAlignment="1">
      <alignment horizontal="center"/>
    </xf>
    <xf numFmtId="164" fontId="58" fillId="0" borderId="30" xfId="1" applyNumberFormat="1" applyFont="1" applyBorder="1"/>
    <xf numFmtId="0" fontId="58" fillId="0" borderId="29" xfId="0" applyFont="1" applyBorder="1"/>
    <xf numFmtId="0" fontId="49" fillId="0" borderId="30" xfId="0" applyFont="1" applyBorder="1"/>
    <xf numFmtId="0" fontId="0" fillId="0" borderId="30" xfId="0" applyBorder="1"/>
    <xf numFmtId="0" fontId="0" fillId="0" borderId="30" xfId="0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8" fillId="0" borderId="35" xfId="0" applyFont="1" applyBorder="1"/>
    <xf numFmtId="0" fontId="0" fillId="0" borderId="36" xfId="0" applyBorder="1"/>
    <xf numFmtId="164" fontId="49" fillId="0" borderId="36" xfId="1" applyNumberFormat="1" applyFont="1" applyBorder="1"/>
    <xf numFmtId="164" fontId="49" fillId="0" borderId="36" xfId="0" applyNumberFormat="1" applyFont="1" applyBorder="1"/>
    <xf numFmtId="0" fontId="8" fillId="0" borderId="18" xfId="0" applyFont="1" applyFill="1" applyBorder="1"/>
    <xf numFmtId="164" fontId="59" fillId="0" borderId="19" xfId="0" applyNumberFormat="1" applyFont="1" applyBorder="1"/>
    <xf numFmtId="164" fontId="56" fillId="0" borderId="19" xfId="0" applyNumberFormat="1" applyFont="1" applyBorder="1"/>
    <xf numFmtId="166" fontId="60" fillId="0" borderId="0" xfId="1" applyNumberFormat="1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164" fontId="8" fillId="0" borderId="0" xfId="1" applyNumberFormat="1" applyFont="1" applyBorder="1"/>
    <xf numFmtId="164" fontId="8" fillId="0" borderId="0" xfId="1" applyNumberFormat="1" applyFont="1"/>
    <xf numFmtId="0" fontId="43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5" fillId="0" borderId="9" xfId="0" applyFont="1" applyBorder="1"/>
    <xf numFmtId="0" fontId="8" fillId="0" borderId="28" xfId="0" applyFont="1" applyBorder="1" applyAlignment="1">
      <alignment horizontal="center"/>
    </xf>
    <xf numFmtId="0" fontId="8" fillId="0" borderId="33" xfId="0" applyFont="1" applyBorder="1"/>
    <xf numFmtId="164" fontId="8" fillId="0" borderId="23" xfId="1" applyNumberFormat="1" applyFont="1" applyBorder="1"/>
    <xf numFmtId="164" fontId="8" fillId="0" borderId="28" xfId="1" applyNumberFormat="1" applyFont="1" applyBorder="1"/>
    <xf numFmtId="2" fontId="58" fillId="0" borderId="39" xfId="0" applyNumberFormat="1" applyFont="1" applyBorder="1" applyAlignment="1">
      <alignment horizontal="center"/>
    </xf>
    <xf numFmtId="0" fontId="8" fillId="0" borderId="30" xfId="0" applyFont="1" applyBorder="1"/>
    <xf numFmtId="164" fontId="8" fillId="0" borderId="6" xfId="1" applyNumberFormat="1" applyFont="1" applyBorder="1"/>
    <xf numFmtId="2" fontId="58" fillId="0" borderId="41" xfId="0" applyNumberFormat="1" applyFont="1" applyBorder="1" applyAlignment="1">
      <alignment horizontal="center"/>
    </xf>
    <xf numFmtId="0" fontId="43" fillId="0" borderId="9" xfId="0" applyFont="1" applyBorder="1"/>
    <xf numFmtId="0" fontId="0" fillId="0" borderId="24" xfId="0" applyBorder="1"/>
    <xf numFmtId="0" fontId="0" fillId="0" borderId="8" xfId="0" applyBorder="1"/>
    <xf numFmtId="0" fontId="43" fillId="0" borderId="24" xfId="0" applyFont="1" applyBorder="1"/>
    <xf numFmtId="0" fontId="43" fillId="3" borderId="0" xfId="0" applyFont="1" applyFill="1" applyBorder="1" applyAlignment="1">
      <alignment horizontal="center"/>
    </xf>
    <xf numFmtId="0" fontId="43" fillId="3" borderId="25" xfId="0" applyFont="1" applyFill="1" applyBorder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9" fillId="0" borderId="25" xfId="0" applyFont="1" applyBorder="1"/>
    <xf numFmtId="0" fontId="58" fillId="3" borderId="26" xfId="0" applyFont="1" applyFill="1" applyBorder="1"/>
    <xf numFmtId="0" fontId="58" fillId="3" borderId="2" xfId="0" applyFont="1" applyFill="1" applyBorder="1"/>
    <xf numFmtId="164" fontId="58" fillId="0" borderId="38" xfId="1" applyNumberFormat="1" applyFont="1" applyBorder="1"/>
    <xf numFmtId="0" fontId="58" fillId="0" borderId="28" xfId="0" applyFont="1" applyBorder="1" applyAlignment="1">
      <alignment horizontal="center"/>
    </xf>
    <xf numFmtId="0" fontId="58" fillId="0" borderId="38" xfId="0" applyFont="1" applyBorder="1"/>
    <xf numFmtId="164" fontId="8" fillId="0" borderId="28" xfId="1" applyNumberFormat="1" applyFont="1" applyBorder="1" applyAlignment="1">
      <alignment horizontal="center"/>
    </xf>
    <xf numFmtId="164" fontId="58" fillId="0" borderId="6" xfId="1" applyNumberFormat="1" applyFont="1" applyBorder="1"/>
    <xf numFmtId="2" fontId="58" fillId="0" borderId="28" xfId="0" applyNumberFormat="1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6" xfId="0" applyFont="1" applyBorder="1"/>
    <xf numFmtId="164" fontId="8" fillId="0" borderId="30" xfId="1" applyNumberFormat="1" applyFont="1" applyBorder="1" applyAlignment="1">
      <alignment horizontal="center"/>
    </xf>
    <xf numFmtId="0" fontId="58" fillId="0" borderId="30" xfId="0" applyFont="1" applyFill="1" applyBorder="1" applyAlignment="1">
      <alignment horizontal="center"/>
    </xf>
    <xf numFmtId="0" fontId="58" fillId="0" borderId="6" xfId="0" applyFont="1" applyFill="1" applyBorder="1"/>
    <xf numFmtId="165" fontId="0" fillId="0" borderId="6" xfId="1" applyNumberFormat="1" applyFont="1" applyBorder="1"/>
    <xf numFmtId="0" fontId="58" fillId="0" borderId="25" xfId="0" applyFont="1" applyFill="1" applyBorder="1" applyAlignment="1">
      <alignment horizontal="center"/>
    </xf>
    <xf numFmtId="0" fontId="8" fillId="0" borderId="40" xfId="0" applyFont="1" applyBorder="1"/>
    <xf numFmtId="164" fontId="8" fillId="0" borderId="25" xfId="1" applyNumberFormat="1" applyFont="1" applyBorder="1"/>
    <xf numFmtId="164" fontId="8" fillId="0" borderId="30" xfId="1" applyNumberFormat="1" applyFont="1" applyBorder="1"/>
    <xf numFmtId="164" fontId="58" fillId="0" borderId="6" xfId="0" applyNumberFormat="1" applyFont="1" applyBorder="1"/>
    <xf numFmtId="0" fontId="8" fillId="0" borderId="6" xfId="0" applyFont="1" applyBorder="1"/>
    <xf numFmtId="0" fontId="8" fillId="0" borderId="0" xfId="0" applyFont="1" applyFill="1" applyBorder="1"/>
    <xf numFmtId="164" fontId="0" fillId="0" borderId="0" xfId="0" applyNumberFormat="1" applyBorder="1"/>
    <xf numFmtId="164" fontId="8" fillId="0" borderId="25" xfId="1" applyNumberFormat="1" applyFont="1" applyFill="1" applyBorder="1" applyAlignment="1">
      <alignment horizontal="center"/>
    </xf>
    <xf numFmtId="0" fontId="8" fillId="0" borderId="25" xfId="0" applyFont="1" applyBorder="1"/>
    <xf numFmtId="164" fontId="58" fillId="0" borderId="0" xfId="1" applyNumberFormat="1" applyFont="1" applyFill="1" applyBorder="1"/>
    <xf numFmtId="0" fontId="64" fillId="0" borderId="25" xfId="0" applyFont="1" applyBorder="1" applyAlignment="1">
      <alignment horizontal="center"/>
    </xf>
    <xf numFmtId="0" fontId="64" fillId="0" borderId="0" xfId="0" applyFont="1" applyBorder="1"/>
    <xf numFmtId="164" fontId="58" fillId="0" borderId="3" xfId="1" applyNumberFormat="1" applyFont="1" applyBorder="1"/>
    <xf numFmtId="164" fontId="43" fillId="0" borderId="3" xfId="1" applyNumberFormat="1" applyFont="1" applyBorder="1"/>
    <xf numFmtId="0" fontId="8" fillId="0" borderId="26" xfId="0" applyFont="1" applyBorder="1" applyAlignment="1">
      <alignment horizontal="center"/>
    </xf>
    <xf numFmtId="0" fontId="58" fillId="0" borderId="2" xfId="0" applyFont="1" applyFill="1" applyBorder="1"/>
    <xf numFmtId="164" fontId="8" fillId="0" borderId="26" xfId="1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2" xfId="0" applyFont="1" applyBorder="1"/>
    <xf numFmtId="164" fontId="8" fillId="0" borderId="19" xfId="1" applyNumberFormat="1" applyFont="1" applyFill="1" applyBorder="1" applyAlignment="1">
      <alignment horizontal="center"/>
    </xf>
    <xf numFmtId="0" fontId="0" fillId="0" borderId="19" xfId="0" applyBorder="1"/>
    <xf numFmtId="0" fontId="9" fillId="0" borderId="17" xfId="0" applyFont="1" applyFill="1" applyBorder="1"/>
    <xf numFmtId="164" fontId="43" fillId="0" borderId="19" xfId="1" applyNumberFormat="1" applyFont="1" applyBorder="1" applyAlignment="1">
      <alignment horizontal="center"/>
    </xf>
    <xf numFmtId="2" fontId="43" fillId="0" borderId="19" xfId="0" applyNumberFormat="1" applyFont="1" applyBorder="1" applyAlignment="1">
      <alignment horizontal="center"/>
    </xf>
    <xf numFmtId="0" fontId="8" fillId="0" borderId="19" xfId="0" applyFont="1" applyFill="1" applyBorder="1"/>
    <xf numFmtId="164" fontId="9" fillId="0" borderId="19" xfId="1" applyNumberFormat="1" applyFont="1" applyBorder="1"/>
    <xf numFmtId="164" fontId="9" fillId="0" borderId="0" xfId="1" applyNumberFormat="1" applyFont="1" applyBorder="1"/>
    <xf numFmtId="164" fontId="9" fillId="0" borderId="0" xfId="1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9" fillId="0" borderId="43" xfId="0" applyFont="1" applyFill="1" applyBorder="1"/>
    <xf numFmtId="164" fontId="9" fillId="0" borderId="43" xfId="1" applyNumberFormat="1" applyFont="1" applyBorder="1"/>
    <xf numFmtId="0" fontId="8" fillId="0" borderId="43" xfId="0" applyFont="1" applyFill="1" applyBorder="1"/>
    <xf numFmtId="164" fontId="9" fillId="0" borderId="0" xfId="1" applyNumberFormat="1" applyFont="1" applyFill="1" applyBorder="1"/>
    <xf numFmtId="164" fontId="9" fillId="0" borderId="43" xfId="1" applyNumberFormat="1" applyFont="1" applyFill="1" applyBorder="1"/>
    <xf numFmtId="164" fontId="8" fillId="0" borderId="0" xfId="0" applyNumberFormat="1" applyFont="1" applyBorder="1"/>
    <xf numFmtId="164" fontId="8" fillId="0" borderId="0" xfId="1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2" fillId="0" borderId="17" xfId="0" applyFont="1" applyFill="1" applyBorder="1" applyAlignment="1">
      <alignment horizontal="center"/>
    </xf>
    <xf numFmtId="0" fontId="61" fillId="0" borderId="19" xfId="0" applyFont="1" applyBorder="1"/>
    <xf numFmtId="0" fontId="63" fillId="0" borderId="9" xfId="0" applyFont="1" applyBorder="1"/>
    <xf numFmtId="164" fontId="8" fillId="0" borderId="30" xfId="1" applyNumberFormat="1" applyFont="1" applyFill="1" applyBorder="1"/>
    <xf numFmtId="0" fontId="65" fillId="0" borderId="0" xfId="0" applyFont="1" applyAlignment="1">
      <alignment horizontal="center"/>
    </xf>
    <xf numFmtId="0" fontId="8" fillId="0" borderId="44" xfId="0" applyFont="1" applyBorder="1"/>
    <xf numFmtId="0" fontId="8" fillId="0" borderId="40" xfId="0" applyFont="1" applyFill="1" applyBorder="1"/>
    <xf numFmtId="0" fontId="8" fillId="0" borderId="15" xfId="0" applyFont="1" applyFill="1" applyBorder="1"/>
    <xf numFmtId="166" fontId="8" fillId="0" borderId="30" xfId="1" applyNumberFormat="1" applyFont="1" applyBorder="1"/>
    <xf numFmtId="164" fontId="8" fillId="0" borderId="25" xfId="1" applyNumberFormat="1" applyFont="1" applyFill="1" applyBorder="1"/>
    <xf numFmtId="164" fontId="0" fillId="0" borderId="25" xfId="0" applyNumberFormat="1" applyBorder="1"/>
    <xf numFmtId="164" fontId="8" fillId="0" borderId="36" xfId="1" applyNumberFormat="1" applyFont="1" applyBorder="1"/>
    <xf numFmtId="164" fontId="8" fillId="0" borderId="32" xfId="1" applyNumberFormat="1" applyFont="1" applyBorder="1"/>
    <xf numFmtId="0" fontId="66" fillId="0" borderId="0" xfId="0" applyFont="1" applyBorder="1"/>
    <xf numFmtId="0" fontId="46" fillId="0" borderId="0" xfId="0" applyFont="1" applyBorder="1" applyAlignment="1">
      <alignment horizontal="left"/>
    </xf>
    <xf numFmtId="165" fontId="40" fillId="0" borderId="3" xfId="1" applyFont="1" applyBorder="1"/>
    <xf numFmtId="0" fontId="55" fillId="0" borderId="0" xfId="0" applyFont="1"/>
    <xf numFmtId="0" fontId="25" fillId="0" borderId="45" xfId="0" applyFont="1" applyBorder="1"/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24" fillId="0" borderId="38" xfId="0" applyFont="1" applyBorder="1"/>
    <xf numFmtId="0" fontId="24" fillId="0" borderId="6" xfId="0" applyFont="1" applyBorder="1"/>
    <xf numFmtId="0" fontId="0" fillId="0" borderId="6" xfId="0" applyBorder="1"/>
    <xf numFmtId="0" fontId="0" fillId="0" borderId="36" xfId="0" applyBorder="1" applyAlignment="1">
      <alignment horizontal="center"/>
    </xf>
    <xf numFmtId="0" fontId="0" fillId="0" borderId="1" xfId="0" applyBorder="1"/>
    <xf numFmtId="0" fontId="25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165" fontId="0" fillId="0" borderId="28" xfId="1" applyFont="1" applyBorder="1"/>
    <xf numFmtId="165" fontId="0" fillId="0" borderId="30" xfId="1" applyFont="1" applyBorder="1"/>
    <xf numFmtId="165" fontId="0" fillId="0" borderId="36" xfId="1" applyFont="1" applyBorder="1"/>
    <xf numFmtId="0" fontId="0" fillId="0" borderId="0" xfId="0" applyFill="1" applyBorder="1"/>
    <xf numFmtId="0" fontId="0" fillId="0" borderId="26" xfId="0" applyBorder="1"/>
    <xf numFmtId="0" fontId="25" fillId="0" borderId="2" xfId="0" applyFont="1" applyBorder="1"/>
    <xf numFmtId="0" fontId="0" fillId="0" borderId="30" xfId="0" applyFill="1" applyBorder="1" applyAlignment="1">
      <alignment horizontal="center"/>
    </xf>
    <xf numFmtId="165" fontId="0" fillId="0" borderId="19" xfId="1" applyFont="1" applyBorder="1"/>
    <xf numFmtId="0" fontId="24" fillId="0" borderId="17" xfId="0" applyFont="1" applyFill="1" applyBorder="1"/>
    <xf numFmtId="165" fontId="24" fillId="0" borderId="25" xfId="0" applyNumberFormat="1" applyFont="1" applyBorder="1"/>
    <xf numFmtId="165" fontId="24" fillId="0" borderId="19" xfId="1" applyFont="1" applyBorder="1"/>
    <xf numFmtId="165" fontId="24" fillId="0" borderId="0" xfId="0" applyNumberFormat="1" applyFont="1"/>
    <xf numFmtId="165" fontId="24" fillId="0" borderId="26" xfId="1" applyFont="1" applyBorder="1"/>
    <xf numFmtId="0" fontId="24" fillId="0" borderId="23" xfId="0" applyFont="1" applyFill="1" applyBorder="1"/>
    <xf numFmtId="2" fontId="0" fillId="0" borderId="28" xfId="0" applyNumberForma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67" fillId="0" borderId="33" xfId="0" applyFont="1" applyBorder="1"/>
    <xf numFmtId="0" fontId="67" fillId="0" borderId="30" xfId="0" applyFont="1" applyBorder="1"/>
    <xf numFmtId="0" fontId="67" fillId="0" borderId="30" xfId="0" applyFont="1" applyFill="1" applyBorder="1"/>
    <xf numFmtId="0" fontId="67" fillId="0" borderId="25" xfId="0" applyFont="1" applyFill="1" applyBorder="1"/>
    <xf numFmtId="0" fontId="67" fillId="0" borderId="36" xfId="0" applyFont="1" applyBorder="1"/>
    <xf numFmtId="0" fontId="67" fillId="0" borderId="19" xfId="0" applyFont="1" applyFill="1" applyBorder="1"/>
    <xf numFmtId="0" fontId="68" fillId="0" borderId="0" xfId="0" applyFont="1"/>
    <xf numFmtId="0" fontId="68" fillId="0" borderId="25" xfId="0" applyFont="1" applyBorder="1"/>
    <xf numFmtId="0" fontId="68" fillId="0" borderId="16" xfId="0" applyFont="1" applyBorder="1"/>
    <xf numFmtId="0" fontId="69" fillId="0" borderId="30" xfId="0" applyFont="1" applyBorder="1"/>
    <xf numFmtId="0" fontId="69" fillId="0" borderId="6" xfId="0" applyFont="1" applyBorder="1"/>
    <xf numFmtId="0" fontId="14" fillId="0" borderId="18" xfId="0" applyFont="1" applyBorder="1" applyAlignment="1">
      <alignment horizontal="center"/>
    </xf>
    <xf numFmtId="164" fontId="4" fillId="0" borderId="23" xfId="1" applyNumberFormat="1" applyFont="1" applyBorder="1"/>
    <xf numFmtId="164" fontId="4" fillId="0" borderId="37" xfId="1" applyNumberFormat="1" applyFont="1" applyBorder="1"/>
    <xf numFmtId="164" fontId="4" fillId="0" borderId="28" xfId="1" applyNumberFormat="1" applyFont="1" applyBorder="1"/>
    <xf numFmtId="164" fontId="4" fillId="0" borderId="38" xfId="1" applyNumberFormat="1" applyFont="1" applyBorder="1"/>
    <xf numFmtId="166" fontId="4" fillId="0" borderId="6" xfId="1" applyNumberFormat="1" applyFont="1" applyBorder="1"/>
    <xf numFmtId="164" fontId="4" fillId="0" borderId="40" xfId="1" applyNumberFormat="1" applyFont="1" applyBorder="1"/>
    <xf numFmtId="164" fontId="4" fillId="0" borderId="30" xfId="1" applyNumberFormat="1" applyFont="1" applyBorder="1"/>
    <xf numFmtId="164" fontId="4" fillId="0" borderId="6" xfId="1" applyNumberFormat="1" applyFont="1" applyBorder="1"/>
    <xf numFmtId="164" fontId="4" fillId="0" borderId="0" xfId="1" applyNumberFormat="1" applyFont="1" applyFill="1" applyBorder="1"/>
    <xf numFmtId="164" fontId="4" fillId="0" borderId="15" xfId="1" applyNumberFormat="1" applyFont="1" applyFill="1" applyBorder="1"/>
    <xf numFmtId="0" fontId="38" fillId="0" borderId="25" xfId="0" applyFont="1" applyBorder="1"/>
    <xf numFmtId="164" fontId="4" fillId="0" borderId="6" xfId="1" applyNumberFormat="1" applyFont="1" applyBorder="1" applyAlignment="1">
      <alignment horizontal="center"/>
    </xf>
    <xf numFmtId="0" fontId="4" fillId="0" borderId="15" xfId="0" applyFont="1" applyBorder="1"/>
    <xf numFmtId="0" fontId="38" fillId="0" borderId="0" xfId="0" applyFont="1" applyBorder="1"/>
    <xf numFmtId="164" fontId="38" fillId="0" borderId="0" xfId="0" applyNumberFormat="1" applyFont="1" applyBorder="1"/>
    <xf numFmtId="0" fontId="38" fillId="0" borderId="15" xfId="0" applyFont="1" applyBorder="1"/>
    <xf numFmtId="0" fontId="38" fillId="0" borderId="0" xfId="0" applyFont="1" applyBorder="1" applyAlignment="1">
      <alignment horizontal="center"/>
    </xf>
    <xf numFmtId="164" fontId="4" fillId="0" borderId="40" xfId="1" applyNumberFormat="1" applyFont="1" applyFill="1" applyBorder="1"/>
    <xf numFmtId="164" fontId="4" fillId="0" borderId="1" xfId="1" applyNumberFormat="1" applyFont="1" applyBorder="1"/>
    <xf numFmtId="164" fontId="4" fillId="0" borderId="36" xfId="1" applyNumberFormat="1" applyFont="1" applyBorder="1"/>
    <xf numFmtId="164" fontId="4" fillId="0" borderId="1" xfId="1" applyNumberFormat="1" applyFont="1" applyBorder="1" applyAlignment="1">
      <alignment horizontal="center"/>
    </xf>
    <xf numFmtId="164" fontId="4" fillId="0" borderId="42" xfId="1" applyNumberFormat="1" applyFont="1" applyBorder="1"/>
    <xf numFmtId="164" fontId="4" fillId="0" borderId="32" xfId="1" applyNumberFormat="1" applyFont="1" applyBorder="1"/>
    <xf numFmtId="164" fontId="4" fillId="0" borderId="19" xfId="1" applyNumberFormat="1" applyFont="1" applyBorder="1"/>
    <xf numFmtId="164" fontId="5" fillId="0" borderId="18" xfId="1" applyNumberFormat="1" applyFont="1" applyBorder="1"/>
    <xf numFmtId="164" fontId="5" fillId="0" borderId="19" xfId="1" applyNumberFormat="1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2193"/>
  <sheetViews>
    <sheetView workbookViewId="0">
      <selection activeCell="D1347" sqref="D1347"/>
    </sheetView>
  </sheetViews>
  <sheetFormatPr defaultRowHeight="15" x14ac:dyDescent="0.25"/>
  <cols>
    <col min="1" max="1" width="6" customWidth="1"/>
    <col min="2" max="2" width="59.28515625" customWidth="1"/>
    <col min="3" max="3" width="21.28515625" customWidth="1"/>
    <col min="4" max="4" width="20.42578125" customWidth="1"/>
  </cols>
  <sheetData>
    <row r="2" spans="1:4" ht="23.25" x14ac:dyDescent="0.35">
      <c r="A2">
        <v>94</v>
      </c>
      <c r="B2" s="1" t="s">
        <v>0</v>
      </c>
    </row>
    <row r="3" spans="1:4" ht="26.25" x14ac:dyDescent="0.4">
      <c r="B3" s="2"/>
    </row>
    <row r="4" spans="1:4" ht="15.75" x14ac:dyDescent="0.25">
      <c r="A4" s="3"/>
      <c r="B4" s="4" t="s">
        <v>1</v>
      </c>
    </row>
    <row r="5" spans="1:4" ht="15.75" x14ac:dyDescent="0.25">
      <c r="A5" s="3"/>
      <c r="B5" s="5"/>
    </row>
    <row r="6" spans="1:4" ht="15.75" x14ac:dyDescent="0.25">
      <c r="A6" s="3"/>
      <c r="B6" s="5" t="s">
        <v>2</v>
      </c>
    </row>
    <row r="7" spans="1:4" ht="15.75" x14ac:dyDescent="0.25">
      <c r="A7" s="3"/>
      <c r="C7" s="6"/>
      <c r="D7" s="7"/>
    </row>
    <row r="8" spans="1:4" ht="15.75" x14ac:dyDescent="0.25">
      <c r="A8" s="8" t="s">
        <v>3</v>
      </c>
      <c r="B8" s="9" t="s">
        <v>4</v>
      </c>
      <c r="C8" s="9" t="s">
        <v>5</v>
      </c>
      <c r="D8" s="9" t="s">
        <v>5</v>
      </c>
    </row>
    <row r="9" spans="1:4" ht="15.75" x14ac:dyDescent="0.25">
      <c r="A9" s="10" t="s">
        <v>6</v>
      </c>
      <c r="B9" s="11"/>
      <c r="C9" s="5" t="s">
        <v>7</v>
      </c>
      <c r="D9" s="5" t="s">
        <v>7</v>
      </c>
    </row>
    <row r="10" spans="1:4" ht="15.75" x14ac:dyDescent="0.25">
      <c r="A10" s="11"/>
      <c r="B10" s="11"/>
      <c r="C10" s="5">
        <v>2011</v>
      </c>
      <c r="D10" s="5">
        <v>2012</v>
      </c>
    </row>
    <row r="11" spans="1:4" ht="16.5" thickBot="1" x14ac:dyDescent="0.3">
      <c r="A11" s="12"/>
      <c r="B11" s="12"/>
      <c r="C11" s="13" t="s">
        <v>8</v>
      </c>
      <c r="D11" s="13" t="s">
        <v>8</v>
      </c>
    </row>
    <row r="12" spans="1:4" ht="15.75" x14ac:dyDescent="0.25">
      <c r="A12" s="175"/>
      <c r="B12" s="3"/>
    </row>
    <row r="13" spans="1:4" x14ac:dyDescent="0.25">
      <c r="A13" s="281">
        <v>2</v>
      </c>
      <c r="B13" s="33" t="s">
        <v>4423</v>
      </c>
      <c r="C13" s="15">
        <v>185000000</v>
      </c>
      <c r="D13" s="15">
        <v>159840000</v>
      </c>
    </row>
    <row r="14" spans="1:4" x14ac:dyDescent="0.25">
      <c r="A14" s="281">
        <v>3</v>
      </c>
      <c r="B14" s="14" t="s">
        <v>9</v>
      </c>
      <c r="C14" s="15">
        <v>1000000</v>
      </c>
      <c r="D14" s="15">
        <v>121800000</v>
      </c>
    </row>
    <row r="15" spans="1:4" x14ac:dyDescent="0.25">
      <c r="A15" s="281">
        <v>4</v>
      </c>
      <c r="B15" s="14" t="s">
        <v>10</v>
      </c>
      <c r="C15" s="15">
        <v>1000000</v>
      </c>
      <c r="D15" s="15">
        <v>200000</v>
      </c>
    </row>
    <row r="16" spans="1:4" x14ac:dyDescent="0.25">
      <c r="A16" s="281">
        <v>5</v>
      </c>
      <c r="B16" s="14" t="s">
        <v>11</v>
      </c>
      <c r="C16" s="15">
        <v>10000000</v>
      </c>
      <c r="D16" s="15">
        <v>10165000</v>
      </c>
    </row>
    <row r="17" spans="1:4" x14ac:dyDescent="0.25">
      <c r="A17" s="281">
        <v>6</v>
      </c>
      <c r="B17" s="14" t="s">
        <v>12</v>
      </c>
      <c r="C17" s="15">
        <v>15000000</v>
      </c>
      <c r="D17" s="15">
        <v>6582000</v>
      </c>
    </row>
    <row r="18" spans="1:4" x14ac:dyDescent="0.25">
      <c r="A18" s="281">
        <v>7</v>
      </c>
      <c r="B18" s="14" t="s">
        <v>13</v>
      </c>
      <c r="C18" s="15">
        <v>200000000</v>
      </c>
      <c r="D18" s="15">
        <v>165000000</v>
      </c>
    </row>
    <row r="19" spans="1:4" x14ac:dyDescent="0.25">
      <c r="A19" s="281">
        <v>8</v>
      </c>
      <c r="B19" s="14" t="s">
        <v>14</v>
      </c>
      <c r="C19" s="15">
        <v>15000000</v>
      </c>
      <c r="D19" s="15">
        <v>0</v>
      </c>
    </row>
    <row r="20" spans="1:4" x14ac:dyDescent="0.25">
      <c r="A20" s="281">
        <v>9</v>
      </c>
      <c r="B20" s="14" t="s">
        <v>15</v>
      </c>
      <c r="C20" s="15">
        <v>50000000</v>
      </c>
      <c r="D20" s="15">
        <v>45000000</v>
      </c>
    </row>
    <row r="21" spans="1:4" x14ac:dyDescent="0.25">
      <c r="A21" s="281">
        <v>10</v>
      </c>
      <c r="B21" s="14" t="s">
        <v>16</v>
      </c>
      <c r="C21" s="15">
        <v>20000000</v>
      </c>
      <c r="D21" s="15">
        <v>15000000</v>
      </c>
    </row>
    <row r="22" spans="1:4" x14ac:dyDescent="0.25">
      <c r="A22" s="281">
        <v>11</v>
      </c>
      <c r="B22" s="14" t="s">
        <v>17</v>
      </c>
      <c r="C22" s="15">
        <v>100000000</v>
      </c>
      <c r="D22" s="15">
        <v>300000000</v>
      </c>
    </row>
    <row r="23" spans="1:4" x14ac:dyDescent="0.25">
      <c r="A23" s="281">
        <v>12</v>
      </c>
      <c r="B23" s="16" t="s">
        <v>18</v>
      </c>
      <c r="C23" s="14"/>
      <c r="D23" s="14"/>
    </row>
    <row r="24" spans="1:4" x14ac:dyDescent="0.25">
      <c r="A24" s="14"/>
      <c r="B24" s="14" t="s">
        <v>19</v>
      </c>
      <c r="C24" s="17">
        <v>0</v>
      </c>
      <c r="D24" s="17">
        <v>10000000</v>
      </c>
    </row>
    <row r="25" spans="1:4" x14ac:dyDescent="0.25">
      <c r="A25" s="14"/>
      <c r="B25" s="14" t="s">
        <v>20</v>
      </c>
      <c r="C25" s="17">
        <v>0</v>
      </c>
      <c r="D25" s="17">
        <v>20000000</v>
      </c>
    </row>
    <row r="26" spans="1:4" x14ac:dyDescent="0.25">
      <c r="A26" s="14"/>
      <c r="B26" s="14" t="s">
        <v>21</v>
      </c>
      <c r="C26" s="17">
        <v>0</v>
      </c>
      <c r="D26" s="17">
        <v>500000000</v>
      </c>
    </row>
    <row r="27" spans="1:4" x14ac:dyDescent="0.25">
      <c r="A27" s="14"/>
      <c r="B27" s="14" t="s">
        <v>22</v>
      </c>
      <c r="C27" s="17">
        <v>0</v>
      </c>
      <c r="D27" s="17">
        <v>400000000</v>
      </c>
    </row>
    <row r="28" spans="1:4" x14ac:dyDescent="0.25">
      <c r="A28" s="14"/>
      <c r="B28" s="14" t="s">
        <v>23</v>
      </c>
      <c r="C28" s="17"/>
      <c r="D28" s="17"/>
    </row>
    <row r="29" spans="1:4" x14ac:dyDescent="0.25">
      <c r="A29" s="14"/>
      <c r="B29" s="14" t="s">
        <v>24</v>
      </c>
      <c r="C29" s="17">
        <v>0</v>
      </c>
      <c r="D29" s="17">
        <v>30000000</v>
      </c>
    </row>
    <row r="30" spans="1:4" x14ac:dyDescent="0.25">
      <c r="A30" s="14"/>
      <c r="B30" s="14" t="s">
        <v>25</v>
      </c>
      <c r="C30" s="17">
        <v>0</v>
      </c>
      <c r="D30" s="17">
        <v>0</v>
      </c>
    </row>
    <row r="31" spans="1:4" x14ac:dyDescent="0.25">
      <c r="A31" s="14"/>
      <c r="B31" s="14" t="s">
        <v>26</v>
      </c>
      <c r="C31" s="17">
        <v>0</v>
      </c>
      <c r="D31" s="17">
        <v>0</v>
      </c>
    </row>
    <row r="32" spans="1:4" x14ac:dyDescent="0.25">
      <c r="A32" s="14"/>
      <c r="B32" s="14" t="s">
        <v>27</v>
      </c>
      <c r="C32" s="17">
        <v>0</v>
      </c>
      <c r="D32" s="17">
        <v>15000000</v>
      </c>
    </row>
    <row r="33" spans="1:4" x14ac:dyDescent="0.25">
      <c r="A33" s="14"/>
      <c r="B33" s="14" t="s">
        <v>28</v>
      </c>
      <c r="C33" s="15">
        <v>1000000000</v>
      </c>
      <c r="D33" s="15">
        <v>740000000</v>
      </c>
    </row>
    <row r="34" spans="1:4" x14ac:dyDescent="0.25">
      <c r="A34" s="14"/>
      <c r="B34" s="14" t="s">
        <v>29</v>
      </c>
      <c r="C34" s="15">
        <v>12000000</v>
      </c>
      <c r="D34" s="15">
        <v>0</v>
      </c>
    </row>
    <row r="35" spans="1:4" x14ac:dyDescent="0.25">
      <c r="A35" s="14"/>
      <c r="B35" s="14" t="s">
        <v>30</v>
      </c>
      <c r="C35" s="15">
        <v>2000000</v>
      </c>
      <c r="D35" s="15">
        <v>2500000</v>
      </c>
    </row>
    <row r="36" spans="1:4" x14ac:dyDescent="0.25">
      <c r="A36" s="14"/>
      <c r="B36" s="14" t="s">
        <v>31</v>
      </c>
      <c r="C36" s="15">
        <v>2000000</v>
      </c>
      <c r="D36" s="15">
        <v>2500000</v>
      </c>
    </row>
    <row r="37" spans="1:4" x14ac:dyDescent="0.25">
      <c r="A37" s="14"/>
      <c r="B37" s="14" t="s">
        <v>32</v>
      </c>
      <c r="C37" s="15">
        <v>3000000</v>
      </c>
      <c r="D37" s="15">
        <v>3200000</v>
      </c>
    </row>
    <row r="38" spans="1:4" x14ac:dyDescent="0.25">
      <c r="A38" s="14"/>
      <c r="B38" s="14" t="s">
        <v>33</v>
      </c>
      <c r="C38" s="15">
        <v>20000000</v>
      </c>
      <c r="D38" s="15">
        <v>22000000</v>
      </c>
    </row>
    <row r="39" spans="1:4" x14ac:dyDescent="0.25">
      <c r="A39" s="14"/>
      <c r="B39" s="14" t="s">
        <v>34</v>
      </c>
      <c r="C39" s="15">
        <v>150000000</v>
      </c>
      <c r="D39" s="15">
        <v>78500000</v>
      </c>
    </row>
    <row r="40" spans="1:4" x14ac:dyDescent="0.25">
      <c r="A40" s="14"/>
      <c r="B40" s="14" t="s">
        <v>35</v>
      </c>
      <c r="C40" s="15">
        <v>20000000</v>
      </c>
      <c r="D40" s="15">
        <v>22000000</v>
      </c>
    </row>
    <row r="41" spans="1:4" x14ac:dyDescent="0.25">
      <c r="A41" s="14"/>
      <c r="B41" s="14" t="s">
        <v>36</v>
      </c>
      <c r="C41" s="15">
        <v>250000000</v>
      </c>
      <c r="D41" s="15">
        <v>92000000</v>
      </c>
    </row>
    <row r="42" spans="1:4" x14ac:dyDescent="0.25">
      <c r="A42" s="14"/>
      <c r="B42" s="14" t="s">
        <v>37</v>
      </c>
      <c r="C42" s="15">
        <v>10000000</v>
      </c>
      <c r="D42" s="15">
        <v>7000000</v>
      </c>
    </row>
    <row r="43" spans="1:4" x14ac:dyDescent="0.25">
      <c r="A43" s="14"/>
      <c r="B43" s="14" t="s">
        <v>38</v>
      </c>
      <c r="C43" s="15">
        <v>1000000</v>
      </c>
      <c r="D43" s="15">
        <v>500000</v>
      </c>
    </row>
    <row r="44" spans="1:4" x14ac:dyDescent="0.25">
      <c r="A44" s="14"/>
      <c r="B44" s="14" t="s">
        <v>39</v>
      </c>
      <c r="C44" s="15">
        <v>3000000</v>
      </c>
      <c r="D44" s="15">
        <v>2500000</v>
      </c>
    </row>
    <row r="45" spans="1:4" x14ac:dyDescent="0.25">
      <c r="A45" s="14"/>
      <c r="B45" s="14" t="s">
        <v>40</v>
      </c>
      <c r="C45" s="15"/>
      <c r="D45" s="15"/>
    </row>
    <row r="46" spans="1:4" x14ac:dyDescent="0.25">
      <c r="A46" s="14"/>
      <c r="B46" s="14" t="s">
        <v>41</v>
      </c>
      <c r="C46" s="15">
        <v>63000000</v>
      </c>
      <c r="D46" s="15">
        <v>50000000</v>
      </c>
    </row>
    <row r="47" spans="1:4" x14ac:dyDescent="0.25">
      <c r="A47" s="14"/>
      <c r="B47" s="14" t="s">
        <v>42</v>
      </c>
      <c r="C47" s="15">
        <v>2000000</v>
      </c>
      <c r="D47" s="15">
        <v>1000000</v>
      </c>
    </row>
    <row r="48" spans="1:4" x14ac:dyDescent="0.25">
      <c r="A48" s="14"/>
      <c r="B48" s="14" t="s">
        <v>43</v>
      </c>
      <c r="C48" s="15">
        <v>5000000</v>
      </c>
      <c r="D48" s="15">
        <v>4000000</v>
      </c>
    </row>
    <row r="49" spans="1:4" x14ac:dyDescent="0.25">
      <c r="A49" s="14"/>
      <c r="B49" s="14" t="s">
        <v>44</v>
      </c>
      <c r="C49" s="15">
        <v>5000000</v>
      </c>
      <c r="D49" s="15">
        <v>3000000</v>
      </c>
    </row>
    <row r="50" spans="1:4" x14ac:dyDescent="0.25">
      <c r="A50" s="14"/>
      <c r="B50" s="14" t="s">
        <v>45</v>
      </c>
      <c r="C50" s="15">
        <v>10000000</v>
      </c>
      <c r="D50" s="15">
        <v>10000000</v>
      </c>
    </row>
    <row r="51" spans="1:4" x14ac:dyDescent="0.25">
      <c r="A51" s="14"/>
      <c r="B51" s="14" t="s">
        <v>46</v>
      </c>
      <c r="C51" s="15">
        <v>100000000</v>
      </c>
      <c r="D51" s="15">
        <v>24713000</v>
      </c>
    </row>
    <row r="52" spans="1:4" ht="15.75" x14ac:dyDescent="0.25">
      <c r="A52" s="3"/>
      <c r="B52" s="14" t="s">
        <v>47</v>
      </c>
      <c r="C52" s="15">
        <v>0</v>
      </c>
      <c r="D52" s="15">
        <v>10000000</v>
      </c>
    </row>
    <row r="53" spans="1:4" ht="15.75" x14ac:dyDescent="0.25">
      <c r="A53" s="3"/>
      <c r="B53" s="14" t="s">
        <v>48</v>
      </c>
      <c r="C53" s="15">
        <v>0</v>
      </c>
      <c r="D53" s="15">
        <v>10000000</v>
      </c>
    </row>
    <row r="54" spans="1:4" ht="15.75" x14ac:dyDescent="0.25">
      <c r="A54" s="3"/>
      <c r="B54" s="14" t="s">
        <v>49</v>
      </c>
      <c r="C54" s="15"/>
      <c r="D54" s="15">
        <v>200000000</v>
      </c>
    </row>
    <row r="55" spans="1:4" ht="15.75" x14ac:dyDescent="0.25">
      <c r="A55" s="3"/>
      <c r="B55" s="18" t="s">
        <v>50</v>
      </c>
      <c r="C55" s="19">
        <f>SUM(C13:C53)</f>
        <v>2255000000</v>
      </c>
      <c r="D55" s="19">
        <f>SUM(D13:D54)</f>
        <v>3084000000</v>
      </c>
    </row>
    <row r="56" spans="1:4" ht="15.75" x14ac:dyDescent="0.25">
      <c r="A56" s="3"/>
      <c r="B56" s="3"/>
      <c r="C56" s="3"/>
      <c r="D56" s="3"/>
    </row>
    <row r="57" spans="1:4" ht="23.25" x14ac:dyDescent="0.35">
      <c r="B57" s="1" t="s">
        <v>0</v>
      </c>
      <c r="D57" s="58">
        <v>95</v>
      </c>
    </row>
    <row r="58" spans="1:4" ht="26.25" x14ac:dyDescent="0.4">
      <c r="B58" s="2"/>
    </row>
    <row r="59" spans="1:4" ht="15.75" x14ac:dyDescent="0.25">
      <c r="A59" s="3"/>
      <c r="B59" s="5" t="s">
        <v>51</v>
      </c>
    </row>
    <row r="60" spans="1:4" ht="15.75" x14ac:dyDescent="0.25">
      <c r="A60" s="3"/>
      <c r="B60" s="5"/>
    </row>
    <row r="61" spans="1:4" ht="15.75" x14ac:dyDescent="0.25">
      <c r="A61" s="3"/>
      <c r="B61" s="5" t="s">
        <v>52</v>
      </c>
    </row>
    <row r="62" spans="1:4" ht="15.75" x14ac:dyDescent="0.25">
      <c r="A62" s="20"/>
    </row>
    <row r="63" spans="1:4" ht="15.75" x14ac:dyDescent="0.25">
      <c r="A63" s="3"/>
      <c r="B63" s="18"/>
      <c r="C63" s="7"/>
      <c r="D63" s="7"/>
    </row>
    <row r="64" spans="1:4" ht="15.75" x14ac:dyDescent="0.25">
      <c r="A64" s="8" t="s">
        <v>3</v>
      </c>
      <c r="B64" s="9" t="s">
        <v>4</v>
      </c>
      <c r="C64" s="9" t="s">
        <v>5</v>
      </c>
      <c r="D64" s="9" t="s">
        <v>5</v>
      </c>
    </row>
    <row r="65" spans="1:4" ht="15.75" x14ac:dyDescent="0.25">
      <c r="A65" s="10" t="s">
        <v>6</v>
      </c>
      <c r="B65" s="11"/>
      <c r="C65" s="5" t="s">
        <v>7</v>
      </c>
      <c r="D65" s="5" t="s">
        <v>7</v>
      </c>
    </row>
    <row r="66" spans="1:4" ht="15.75" x14ac:dyDescent="0.25">
      <c r="A66" s="11"/>
      <c r="B66" s="11"/>
      <c r="C66" s="5">
        <v>2011</v>
      </c>
      <c r="D66" s="5">
        <v>2012</v>
      </c>
    </row>
    <row r="67" spans="1:4" ht="16.5" thickBot="1" x14ac:dyDescent="0.3">
      <c r="A67" s="12"/>
      <c r="B67" s="12"/>
      <c r="C67" s="13" t="s">
        <v>8</v>
      </c>
      <c r="D67" s="13" t="s">
        <v>8</v>
      </c>
    </row>
    <row r="68" spans="1:4" ht="15.75" x14ac:dyDescent="0.25">
      <c r="B68" s="3"/>
    </row>
    <row r="69" spans="1:4" x14ac:dyDescent="0.25">
      <c r="A69" s="14">
        <v>2</v>
      </c>
      <c r="B69" s="33" t="s">
        <v>4423</v>
      </c>
      <c r="C69" s="21">
        <v>1200000</v>
      </c>
      <c r="D69" s="21">
        <v>700000</v>
      </c>
    </row>
    <row r="70" spans="1:4" x14ac:dyDescent="0.25">
      <c r="A70" s="14">
        <v>3</v>
      </c>
      <c r="B70" s="14" t="s">
        <v>9</v>
      </c>
      <c r="C70" s="21">
        <v>200000</v>
      </c>
      <c r="D70" s="21">
        <v>200000</v>
      </c>
    </row>
    <row r="71" spans="1:4" x14ac:dyDescent="0.25">
      <c r="A71" s="14">
        <v>4</v>
      </c>
      <c r="B71" s="14" t="s">
        <v>10</v>
      </c>
      <c r="C71" s="21">
        <v>100000</v>
      </c>
      <c r="D71" s="21">
        <v>100000</v>
      </c>
    </row>
    <row r="72" spans="1:4" x14ac:dyDescent="0.25">
      <c r="A72" s="14">
        <v>5</v>
      </c>
      <c r="B72" s="14" t="s">
        <v>11</v>
      </c>
      <c r="C72" s="21">
        <v>350000</v>
      </c>
      <c r="D72" s="21">
        <v>350000</v>
      </c>
    </row>
    <row r="73" spans="1:4" x14ac:dyDescent="0.25">
      <c r="A73" s="14">
        <v>6</v>
      </c>
      <c r="B73" s="14" t="s">
        <v>12</v>
      </c>
      <c r="C73" s="21">
        <v>0</v>
      </c>
      <c r="D73" s="21">
        <v>500000</v>
      </c>
    </row>
    <row r="74" spans="1:4" x14ac:dyDescent="0.25">
      <c r="A74" s="14">
        <v>7</v>
      </c>
      <c r="B74" s="14" t="s">
        <v>13</v>
      </c>
      <c r="C74" s="21">
        <v>500000</v>
      </c>
      <c r="D74" s="21">
        <v>500000</v>
      </c>
    </row>
    <row r="75" spans="1:4" x14ac:dyDescent="0.25">
      <c r="A75" s="14">
        <v>8</v>
      </c>
      <c r="B75" s="14" t="s">
        <v>53</v>
      </c>
      <c r="C75" s="21">
        <v>150000</v>
      </c>
      <c r="D75" s="21">
        <v>0</v>
      </c>
    </row>
    <row r="76" spans="1:4" x14ac:dyDescent="0.25">
      <c r="A76" s="14">
        <v>9</v>
      </c>
      <c r="B76" s="14" t="s">
        <v>54</v>
      </c>
      <c r="C76" s="21">
        <v>0</v>
      </c>
      <c r="D76" s="21">
        <v>150000</v>
      </c>
    </row>
    <row r="77" spans="1:4" x14ac:dyDescent="0.25">
      <c r="A77" s="14">
        <v>10</v>
      </c>
      <c r="B77" s="14" t="s">
        <v>16</v>
      </c>
      <c r="C77" s="21"/>
      <c r="D77" s="21"/>
    </row>
    <row r="78" spans="1:4" x14ac:dyDescent="0.25">
      <c r="A78" s="14"/>
      <c r="B78" s="14" t="s">
        <v>55</v>
      </c>
      <c r="C78" s="21">
        <v>3000000</v>
      </c>
      <c r="D78" s="21">
        <v>2000000</v>
      </c>
    </row>
    <row r="79" spans="1:4" x14ac:dyDescent="0.25">
      <c r="A79" s="14"/>
      <c r="B79" s="14" t="s">
        <v>56</v>
      </c>
      <c r="C79" s="21">
        <v>9000000</v>
      </c>
      <c r="D79" s="21">
        <v>5000000</v>
      </c>
    </row>
    <row r="80" spans="1:4" x14ac:dyDescent="0.25">
      <c r="A80" s="14">
        <v>11</v>
      </c>
      <c r="B80" s="14" t="s">
        <v>17</v>
      </c>
      <c r="C80" s="21">
        <v>500000</v>
      </c>
      <c r="D80" s="21">
        <v>500000</v>
      </c>
    </row>
    <row r="81" spans="1:4" x14ac:dyDescent="0.25">
      <c r="A81" s="14">
        <v>12</v>
      </c>
      <c r="B81" s="16" t="s">
        <v>18</v>
      </c>
      <c r="C81" s="21">
        <v>0</v>
      </c>
      <c r="D81" s="21">
        <v>0</v>
      </c>
    </row>
    <row r="82" spans="1:4" ht="15.75" x14ac:dyDescent="0.25">
      <c r="A82" s="3"/>
      <c r="B82" s="22"/>
    </row>
    <row r="83" spans="1:4" ht="16.5" thickBot="1" x14ac:dyDescent="0.3">
      <c r="A83" s="3"/>
      <c r="B83" s="18" t="s">
        <v>50</v>
      </c>
      <c r="C83" s="23">
        <f>SUM(C69:C81)</f>
        <v>15000000</v>
      </c>
      <c r="D83" s="23">
        <f>SUM(D69:D81)</f>
        <v>10000000</v>
      </c>
    </row>
    <row r="84" spans="1:4" x14ac:dyDescent="0.25">
      <c r="C84" s="24"/>
      <c r="D84" s="24"/>
    </row>
    <row r="86" spans="1:4" ht="23.25" x14ac:dyDescent="0.35">
      <c r="A86">
        <v>96</v>
      </c>
      <c r="B86" s="1" t="s">
        <v>0</v>
      </c>
    </row>
    <row r="87" spans="1:4" ht="26.25" x14ac:dyDescent="0.4">
      <c r="A87" s="3"/>
      <c r="B87" s="2"/>
    </row>
    <row r="88" spans="1:4" ht="15.75" x14ac:dyDescent="0.25">
      <c r="A88" s="3"/>
      <c r="B88" s="5" t="s">
        <v>4424</v>
      </c>
    </row>
    <row r="89" spans="1:4" ht="15.75" x14ac:dyDescent="0.25">
      <c r="A89" s="3"/>
      <c r="B89" s="5"/>
    </row>
    <row r="90" spans="1:4" ht="15.75" x14ac:dyDescent="0.25">
      <c r="A90" s="3"/>
      <c r="B90" s="5" t="s">
        <v>52</v>
      </c>
      <c r="C90" s="7"/>
      <c r="D90" s="7"/>
    </row>
    <row r="91" spans="1:4" ht="15.75" x14ac:dyDescent="0.25">
      <c r="A91" s="8" t="s">
        <v>3</v>
      </c>
      <c r="B91" s="9" t="s">
        <v>4</v>
      </c>
      <c r="C91" s="9" t="s">
        <v>5</v>
      </c>
      <c r="D91" s="9" t="s">
        <v>5</v>
      </c>
    </row>
    <row r="92" spans="1:4" ht="15.75" x14ac:dyDescent="0.25">
      <c r="A92" s="10" t="s">
        <v>6</v>
      </c>
      <c r="B92" s="11"/>
      <c r="C92" s="5" t="s">
        <v>7</v>
      </c>
      <c r="D92" s="5" t="s">
        <v>7</v>
      </c>
    </row>
    <row r="93" spans="1:4" ht="15.75" x14ac:dyDescent="0.25">
      <c r="A93" s="11"/>
      <c r="B93" s="11"/>
      <c r="C93" s="5">
        <v>2011</v>
      </c>
      <c r="D93" s="5">
        <v>2012</v>
      </c>
    </row>
    <row r="94" spans="1:4" ht="16.5" thickBot="1" x14ac:dyDescent="0.3">
      <c r="A94" s="12"/>
      <c r="B94" s="12"/>
      <c r="C94" s="13" t="s">
        <v>8</v>
      </c>
      <c r="D94" s="13" t="s">
        <v>8</v>
      </c>
    </row>
    <row r="95" spans="1:4" ht="15.75" x14ac:dyDescent="0.25">
      <c r="B95" s="3"/>
    </row>
    <row r="96" spans="1:4" x14ac:dyDescent="0.25">
      <c r="A96" s="14">
        <v>2</v>
      </c>
      <c r="B96" s="33" t="s">
        <v>4423</v>
      </c>
      <c r="C96" s="21">
        <v>15000000</v>
      </c>
      <c r="D96" s="21">
        <v>15000000</v>
      </c>
    </row>
    <row r="97" spans="1:4" x14ac:dyDescent="0.25">
      <c r="A97" s="14">
        <v>3</v>
      </c>
      <c r="B97" s="14" t="s">
        <v>9</v>
      </c>
      <c r="C97" s="21">
        <v>2000000</v>
      </c>
      <c r="D97" s="21">
        <v>2000000</v>
      </c>
    </row>
    <row r="98" spans="1:4" x14ac:dyDescent="0.25">
      <c r="A98" s="14">
        <v>4</v>
      </c>
      <c r="B98" s="14" t="s">
        <v>10</v>
      </c>
      <c r="C98" s="21">
        <v>300000</v>
      </c>
      <c r="D98" s="21">
        <v>300000</v>
      </c>
    </row>
    <row r="99" spans="1:4" x14ac:dyDescent="0.25">
      <c r="A99" s="14">
        <v>5</v>
      </c>
      <c r="B99" s="14" t="s">
        <v>11</v>
      </c>
      <c r="C99" s="21">
        <v>5000000</v>
      </c>
      <c r="D99" s="21">
        <v>3000000</v>
      </c>
    </row>
    <row r="100" spans="1:4" x14ac:dyDescent="0.25">
      <c r="A100" s="14">
        <v>6</v>
      </c>
      <c r="B100" s="14" t="s">
        <v>12</v>
      </c>
      <c r="C100" s="21">
        <v>5000000</v>
      </c>
      <c r="D100" s="21">
        <v>5000000</v>
      </c>
    </row>
    <row r="101" spans="1:4" x14ac:dyDescent="0.25">
      <c r="A101" s="14">
        <v>7</v>
      </c>
      <c r="B101" s="14" t="s">
        <v>13</v>
      </c>
      <c r="C101" s="21">
        <v>5000000</v>
      </c>
      <c r="D101" s="21">
        <v>3000000</v>
      </c>
    </row>
    <row r="102" spans="1:4" x14ac:dyDescent="0.25">
      <c r="A102" s="14">
        <v>8</v>
      </c>
      <c r="B102" s="14" t="s">
        <v>53</v>
      </c>
      <c r="C102" s="21">
        <v>0</v>
      </c>
      <c r="D102" s="21"/>
    </row>
    <row r="103" spans="1:4" x14ac:dyDescent="0.25">
      <c r="A103" s="14">
        <v>9</v>
      </c>
      <c r="B103" s="14" t="s">
        <v>57</v>
      </c>
      <c r="C103" s="21">
        <v>10000000</v>
      </c>
      <c r="D103" s="21">
        <v>5000000</v>
      </c>
    </row>
    <row r="104" spans="1:4" x14ac:dyDescent="0.25">
      <c r="A104" s="14">
        <v>10</v>
      </c>
      <c r="B104" s="14" t="s">
        <v>58</v>
      </c>
      <c r="C104" s="21">
        <v>344800000</v>
      </c>
      <c r="D104" s="21">
        <v>160800000</v>
      </c>
    </row>
    <row r="105" spans="1:4" x14ac:dyDescent="0.25">
      <c r="A105" s="14">
        <v>11</v>
      </c>
      <c r="B105" s="14" t="s">
        <v>59</v>
      </c>
      <c r="C105" s="21">
        <v>10000000</v>
      </c>
      <c r="D105" s="21">
        <v>3000000</v>
      </c>
    </row>
    <row r="106" spans="1:4" x14ac:dyDescent="0.25">
      <c r="A106" s="14">
        <v>12</v>
      </c>
      <c r="B106" s="16" t="s">
        <v>18</v>
      </c>
      <c r="C106" s="21"/>
      <c r="D106" s="21">
        <v>2900000</v>
      </c>
    </row>
    <row r="107" spans="1:4" x14ac:dyDescent="0.25">
      <c r="A107" s="14"/>
      <c r="B107" s="14" t="s">
        <v>60</v>
      </c>
      <c r="C107" s="21">
        <v>100000</v>
      </c>
      <c r="D107" s="25">
        <v>0</v>
      </c>
    </row>
    <row r="108" spans="1:4" x14ac:dyDescent="0.25">
      <c r="A108" s="14"/>
      <c r="B108" s="14" t="s">
        <v>61</v>
      </c>
      <c r="C108" s="21">
        <v>500000</v>
      </c>
      <c r="D108" s="25">
        <v>0</v>
      </c>
    </row>
    <row r="109" spans="1:4" x14ac:dyDescent="0.25">
      <c r="A109" s="14"/>
      <c r="B109" s="14" t="s">
        <v>62</v>
      </c>
      <c r="C109" s="21">
        <v>500000</v>
      </c>
      <c r="D109" s="25">
        <v>0</v>
      </c>
    </row>
    <row r="110" spans="1:4" x14ac:dyDescent="0.25">
      <c r="A110" s="14"/>
      <c r="B110" s="14" t="s">
        <v>63</v>
      </c>
      <c r="C110" s="21">
        <v>800000</v>
      </c>
      <c r="D110" s="25">
        <v>0</v>
      </c>
    </row>
    <row r="111" spans="1:4" x14ac:dyDescent="0.25">
      <c r="A111" s="14"/>
      <c r="B111" s="14" t="s">
        <v>64</v>
      </c>
      <c r="C111" s="21">
        <v>1000000</v>
      </c>
      <c r="D111" s="25">
        <v>0</v>
      </c>
    </row>
    <row r="112" spans="1:4" ht="15.75" x14ac:dyDescent="0.25">
      <c r="A112" s="3"/>
      <c r="B112" s="3"/>
      <c r="C112" s="26"/>
      <c r="D112" s="26"/>
    </row>
    <row r="113" spans="1:4" ht="16.5" thickBot="1" x14ac:dyDescent="0.3">
      <c r="A113" s="3"/>
      <c r="B113" s="18" t="s">
        <v>50</v>
      </c>
      <c r="C113" s="23">
        <f>SUM(C95:C111)</f>
        <v>400000000</v>
      </c>
      <c r="D113" s="23">
        <f>SUM(D95:D111)</f>
        <v>200000000</v>
      </c>
    </row>
    <row r="114" spans="1:4" x14ac:dyDescent="0.25">
      <c r="C114" s="15"/>
      <c r="D114" s="15"/>
    </row>
    <row r="116" spans="1:4" ht="23.25" x14ac:dyDescent="0.35">
      <c r="B116" s="1" t="s">
        <v>0</v>
      </c>
      <c r="D116">
        <v>97</v>
      </c>
    </row>
    <row r="117" spans="1:4" ht="26.25" x14ac:dyDescent="0.4">
      <c r="A117" s="3"/>
      <c r="B117" s="2"/>
    </row>
    <row r="118" spans="1:4" ht="15.75" x14ac:dyDescent="0.25">
      <c r="A118" s="14"/>
      <c r="B118" s="5" t="s">
        <v>65</v>
      </c>
    </row>
    <row r="119" spans="1:4" ht="15.75" x14ac:dyDescent="0.25">
      <c r="A119" s="3"/>
      <c r="B119" s="5"/>
    </row>
    <row r="120" spans="1:4" ht="15.75" x14ac:dyDescent="0.25">
      <c r="A120" s="20"/>
      <c r="B120" s="5" t="s">
        <v>52</v>
      </c>
    </row>
    <row r="121" spans="1:4" ht="15.75" x14ac:dyDescent="0.25">
      <c r="A121" s="3"/>
      <c r="B121" s="18"/>
      <c r="C121" s="7"/>
      <c r="D121" s="7"/>
    </row>
    <row r="122" spans="1:4" ht="15.75" x14ac:dyDescent="0.25">
      <c r="A122" s="8" t="s">
        <v>3</v>
      </c>
      <c r="B122" s="9" t="s">
        <v>4</v>
      </c>
      <c r="C122" s="9" t="s">
        <v>5</v>
      </c>
      <c r="D122" s="9" t="s">
        <v>5</v>
      </c>
    </row>
    <row r="123" spans="1:4" ht="15.75" x14ac:dyDescent="0.25">
      <c r="A123" s="27" t="s">
        <v>6</v>
      </c>
      <c r="B123" s="11"/>
      <c r="C123" s="5" t="s">
        <v>7</v>
      </c>
      <c r="D123" s="5" t="s">
        <v>7</v>
      </c>
    </row>
    <row r="124" spans="1:4" ht="15.75" x14ac:dyDescent="0.25">
      <c r="A124" s="11"/>
      <c r="B124" s="11"/>
      <c r="C124" s="5">
        <v>2011</v>
      </c>
      <c r="D124" s="5">
        <v>2012</v>
      </c>
    </row>
    <row r="125" spans="1:4" ht="16.5" thickBot="1" x14ac:dyDescent="0.3">
      <c r="A125" s="12"/>
      <c r="B125" s="12"/>
      <c r="C125" s="13" t="s">
        <v>8</v>
      </c>
      <c r="D125" s="13" t="s">
        <v>8</v>
      </c>
    </row>
    <row r="126" spans="1:4" ht="15.75" x14ac:dyDescent="0.25">
      <c r="B126" s="3"/>
    </row>
    <row r="127" spans="1:4" x14ac:dyDescent="0.25">
      <c r="A127" s="14">
        <v>2</v>
      </c>
      <c r="B127" s="33" t="s">
        <v>4423</v>
      </c>
      <c r="C127" s="21">
        <v>20000000</v>
      </c>
      <c r="D127" s="21">
        <v>20000000</v>
      </c>
    </row>
    <row r="128" spans="1:4" x14ac:dyDescent="0.25">
      <c r="A128" s="14">
        <v>3</v>
      </c>
      <c r="B128" s="14" t="s">
        <v>9</v>
      </c>
      <c r="C128" s="21">
        <v>5000000</v>
      </c>
      <c r="D128" s="21">
        <v>5000000</v>
      </c>
    </row>
    <row r="129" spans="1:4" x14ac:dyDescent="0.25">
      <c r="A129" s="14">
        <v>4</v>
      </c>
      <c r="B129" s="14" t="s">
        <v>10</v>
      </c>
      <c r="C129" s="21">
        <v>2000000</v>
      </c>
      <c r="D129" s="21">
        <v>2000000</v>
      </c>
    </row>
    <row r="130" spans="1:4" x14ac:dyDescent="0.25">
      <c r="A130" s="14">
        <v>5</v>
      </c>
      <c r="B130" s="14" t="s">
        <v>66</v>
      </c>
      <c r="C130" s="21">
        <v>8000000</v>
      </c>
      <c r="D130" s="21">
        <v>8000000</v>
      </c>
    </row>
    <row r="131" spans="1:4" x14ac:dyDescent="0.25">
      <c r="A131" s="14">
        <v>6</v>
      </c>
      <c r="B131" s="14" t="s">
        <v>12</v>
      </c>
      <c r="C131" s="21">
        <v>8000000</v>
      </c>
      <c r="D131" s="21">
        <v>8000000</v>
      </c>
    </row>
    <row r="132" spans="1:4" x14ac:dyDescent="0.25">
      <c r="A132" s="14">
        <v>7</v>
      </c>
      <c r="B132" s="14" t="s">
        <v>13</v>
      </c>
      <c r="C132" s="21">
        <v>10000000</v>
      </c>
      <c r="D132" s="21">
        <v>10000000</v>
      </c>
    </row>
    <row r="133" spans="1:4" x14ac:dyDescent="0.25">
      <c r="A133" s="14">
        <v>8</v>
      </c>
      <c r="B133" s="14" t="s">
        <v>53</v>
      </c>
      <c r="C133" s="21">
        <v>7000000</v>
      </c>
      <c r="D133" s="21">
        <v>7000000</v>
      </c>
    </row>
    <row r="134" spans="1:4" x14ac:dyDescent="0.25">
      <c r="A134" s="14">
        <v>9</v>
      </c>
      <c r="B134" s="14" t="s">
        <v>57</v>
      </c>
      <c r="C134" s="21">
        <v>10000000</v>
      </c>
      <c r="D134" s="21">
        <v>10000000</v>
      </c>
    </row>
    <row r="135" spans="1:4" x14ac:dyDescent="0.25">
      <c r="A135" s="14">
        <v>10</v>
      </c>
      <c r="B135" s="14" t="s">
        <v>16</v>
      </c>
      <c r="C135" s="21">
        <v>80000000</v>
      </c>
      <c r="D135" s="21">
        <v>60000000</v>
      </c>
    </row>
    <row r="136" spans="1:4" x14ac:dyDescent="0.25">
      <c r="A136" s="14">
        <v>11</v>
      </c>
      <c r="B136" s="14" t="s">
        <v>59</v>
      </c>
      <c r="C136" s="21">
        <v>10000000</v>
      </c>
      <c r="D136" s="21">
        <v>10000000</v>
      </c>
    </row>
    <row r="137" spans="1:4" x14ac:dyDescent="0.25">
      <c r="A137" s="14">
        <v>12</v>
      </c>
      <c r="B137" s="16" t="s">
        <v>18</v>
      </c>
      <c r="C137" s="21">
        <v>50000000</v>
      </c>
      <c r="D137" s="21">
        <v>10000000</v>
      </c>
    </row>
    <row r="138" spans="1:4" ht="15.75" x14ac:dyDescent="0.25">
      <c r="A138" s="3"/>
      <c r="B138" s="3"/>
      <c r="C138" s="26"/>
      <c r="D138" s="26"/>
    </row>
    <row r="139" spans="1:4" ht="16.5" thickBot="1" x14ac:dyDescent="0.3">
      <c r="A139" s="3"/>
      <c r="B139" s="18" t="s">
        <v>50</v>
      </c>
      <c r="C139" s="23">
        <f>SUM(C126:C137)</f>
        <v>210000000</v>
      </c>
      <c r="D139" s="23">
        <f>SUM(D126:D137)</f>
        <v>150000000</v>
      </c>
    </row>
    <row r="142" spans="1:4" ht="23.25" x14ac:dyDescent="0.35">
      <c r="A142">
        <v>98</v>
      </c>
      <c r="B142" s="1" t="s">
        <v>0</v>
      </c>
    </row>
    <row r="143" spans="1:4" ht="26.25" x14ac:dyDescent="0.4">
      <c r="B143" s="2"/>
    </row>
    <row r="144" spans="1:4" ht="15.75" x14ac:dyDescent="0.25">
      <c r="A144" s="3"/>
      <c r="B144" s="4" t="s">
        <v>67</v>
      </c>
    </row>
    <row r="145" spans="1:4" ht="15.75" x14ac:dyDescent="0.25">
      <c r="A145" s="3"/>
      <c r="B145" s="5"/>
    </row>
    <row r="146" spans="1:4" ht="15.75" x14ac:dyDescent="0.25">
      <c r="A146" s="3"/>
      <c r="B146" s="5" t="s">
        <v>2</v>
      </c>
    </row>
    <row r="147" spans="1:4" ht="15.75" x14ac:dyDescent="0.25">
      <c r="A147" s="3"/>
      <c r="C147" s="7"/>
      <c r="D147" s="7"/>
    </row>
    <row r="148" spans="1:4" ht="15.75" x14ac:dyDescent="0.25">
      <c r="A148" s="8" t="s">
        <v>3</v>
      </c>
      <c r="B148" s="9" t="s">
        <v>4</v>
      </c>
      <c r="C148" s="9" t="s">
        <v>5</v>
      </c>
      <c r="D148" s="9" t="s">
        <v>5</v>
      </c>
    </row>
    <row r="149" spans="1:4" ht="15.75" x14ac:dyDescent="0.25">
      <c r="A149" s="10" t="s">
        <v>6</v>
      </c>
      <c r="B149" s="11"/>
      <c r="C149" s="5" t="s">
        <v>7</v>
      </c>
      <c r="D149" s="5" t="s">
        <v>7</v>
      </c>
    </row>
    <row r="150" spans="1:4" ht="15.75" x14ac:dyDescent="0.25">
      <c r="A150" s="11"/>
      <c r="B150" s="11"/>
      <c r="C150" s="5">
        <v>2011</v>
      </c>
      <c r="D150" s="5">
        <v>2012</v>
      </c>
    </row>
    <row r="151" spans="1:4" ht="16.5" thickBot="1" x14ac:dyDescent="0.3">
      <c r="A151" s="12"/>
      <c r="B151" s="12"/>
      <c r="C151" s="13" t="s">
        <v>8</v>
      </c>
      <c r="D151" s="13" t="s">
        <v>8</v>
      </c>
    </row>
    <row r="152" spans="1:4" ht="15.75" x14ac:dyDescent="0.25">
      <c r="B152" s="3"/>
    </row>
    <row r="153" spans="1:4" x14ac:dyDescent="0.25">
      <c r="A153" s="14">
        <v>2</v>
      </c>
      <c r="B153" s="33" t="s">
        <v>4423</v>
      </c>
      <c r="C153" s="15">
        <v>1000000</v>
      </c>
      <c r="D153" s="15">
        <v>1000000</v>
      </c>
    </row>
    <row r="154" spans="1:4" x14ac:dyDescent="0.25">
      <c r="A154" s="14">
        <v>3</v>
      </c>
      <c r="B154" s="14" t="s">
        <v>9</v>
      </c>
      <c r="C154" s="15">
        <v>500000</v>
      </c>
      <c r="D154" s="15">
        <v>400000</v>
      </c>
    </row>
    <row r="155" spans="1:4" x14ac:dyDescent="0.25">
      <c r="A155" s="14">
        <v>4</v>
      </c>
      <c r="B155" s="14" t="s">
        <v>10</v>
      </c>
      <c r="C155" s="15">
        <v>500000</v>
      </c>
      <c r="D155" s="15">
        <v>300000</v>
      </c>
    </row>
    <row r="156" spans="1:4" x14ac:dyDescent="0.25">
      <c r="A156" s="14">
        <v>5</v>
      </c>
      <c r="B156" s="14" t="s">
        <v>11</v>
      </c>
      <c r="C156" s="15">
        <v>2000000</v>
      </c>
      <c r="D156" s="15">
        <v>1000000</v>
      </c>
    </row>
    <row r="157" spans="1:4" x14ac:dyDescent="0.25">
      <c r="A157" s="14">
        <v>6</v>
      </c>
      <c r="B157" s="14" t="s">
        <v>12</v>
      </c>
      <c r="C157" s="15">
        <v>2000000</v>
      </c>
      <c r="D157" s="15">
        <v>1500000</v>
      </c>
    </row>
    <row r="158" spans="1:4" x14ac:dyDescent="0.25">
      <c r="A158" s="14">
        <v>7</v>
      </c>
      <c r="B158" s="14" t="s">
        <v>13</v>
      </c>
      <c r="C158" s="15">
        <v>2000000</v>
      </c>
      <c r="D158" s="15">
        <v>2000000</v>
      </c>
    </row>
    <row r="159" spans="1:4" x14ac:dyDescent="0.25">
      <c r="A159" s="14">
        <v>8</v>
      </c>
      <c r="B159" s="14" t="s">
        <v>14</v>
      </c>
      <c r="C159" s="15">
        <v>10000000</v>
      </c>
      <c r="D159" s="15">
        <v>4000000</v>
      </c>
    </row>
    <row r="160" spans="1:4" x14ac:dyDescent="0.25">
      <c r="A160" s="14">
        <v>9</v>
      </c>
      <c r="B160" s="14" t="s">
        <v>15</v>
      </c>
      <c r="C160" s="15">
        <v>2000000</v>
      </c>
      <c r="D160" s="15">
        <v>2000000</v>
      </c>
    </row>
    <row r="161" spans="1:4" x14ac:dyDescent="0.25">
      <c r="A161" s="14">
        <v>10</v>
      </c>
      <c r="B161" s="14" t="s">
        <v>16</v>
      </c>
      <c r="C161" s="15">
        <v>10000000</v>
      </c>
      <c r="D161" s="15">
        <v>4000000</v>
      </c>
    </row>
    <row r="162" spans="1:4" x14ac:dyDescent="0.25">
      <c r="A162" s="14">
        <v>11</v>
      </c>
      <c r="B162" s="14" t="s">
        <v>17</v>
      </c>
      <c r="C162" s="15">
        <v>2000000</v>
      </c>
      <c r="D162" s="15">
        <v>2000000</v>
      </c>
    </row>
    <row r="163" spans="1:4" x14ac:dyDescent="0.25">
      <c r="A163" s="14">
        <v>12</v>
      </c>
      <c r="B163" s="16" t="s">
        <v>18</v>
      </c>
      <c r="C163" s="14"/>
      <c r="D163" s="14"/>
    </row>
    <row r="164" spans="1:4" x14ac:dyDescent="0.25">
      <c r="A164" s="14"/>
      <c r="B164" s="14" t="s">
        <v>68</v>
      </c>
      <c r="C164" s="15">
        <v>1000000</v>
      </c>
      <c r="D164" s="15">
        <v>1000000</v>
      </c>
    </row>
    <row r="165" spans="1:4" x14ac:dyDescent="0.25">
      <c r="A165" s="14"/>
      <c r="B165" s="14" t="s">
        <v>69</v>
      </c>
      <c r="C165" s="15">
        <v>3500000</v>
      </c>
      <c r="D165" s="15">
        <v>2000000</v>
      </c>
    </row>
    <row r="166" spans="1:4" x14ac:dyDescent="0.25">
      <c r="A166" s="14"/>
      <c r="B166" s="14" t="s">
        <v>70</v>
      </c>
      <c r="C166" s="15">
        <v>3000000</v>
      </c>
      <c r="D166" s="15">
        <v>3000000</v>
      </c>
    </row>
    <row r="167" spans="1:4" x14ac:dyDescent="0.25">
      <c r="A167" s="14"/>
      <c r="B167" s="14" t="s">
        <v>71</v>
      </c>
      <c r="C167" s="15">
        <v>4000000</v>
      </c>
      <c r="D167" s="15">
        <v>3000000</v>
      </c>
    </row>
    <row r="168" spans="1:4" x14ac:dyDescent="0.25">
      <c r="A168" s="14"/>
      <c r="B168" s="14" t="s">
        <v>72</v>
      </c>
      <c r="C168" s="15">
        <v>3000000</v>
      </c>
      <c r="D168" s="15">
        <v>2000000</v>
      </c>
    </row>
    <row r="169" spans="1:4" x14ac:dyDescent="0.25">
      <c r="A169" s="14"/>
      <c r="B169" s="14" t="s">
        <v>73</v>
      </c>
      <c r="C169" s="15">
        <v>1000000</v>
      </c>
      <c r="D169" s="15">
        <v>1000000</v>
      </c>
    </row>
    <row r="170" spans="1:4" x14ac:dyDescent="0.25">
      <c r="A170" s="14"/>
      <c r="B170" s="14" t="s">
        <v>74</v>
      </c>
      <c r="C170" s="15">
        <v>5000000</v>
      </c>
      <c r="D170" s="15">
        <v>4000000</v>
      </c>
    </row>
    <row r="171" spans="1:4" x14ac:dyDescent="0.25">
      <c r="A171" s="14"/>
      <c r="B171" s="14" t="s">
        <v>75</v>
      </c>
      <c r="C171" s="15">
        <v>4000000</v>
      </c>
      <c r="D171" s="15">
        <v>4000000</v>
      </c>
    </row>
    <row r="172" spans="1:4" x14ac:dyDescent="0.25">
      <c r="A172" s="14"/>
      <c r="B172" s="14" t="s">
        <v>76</v>
      </c>
      <c r="C172" s="15">
        <v>5000000</v>
      </c>
      <c r="D172" s="15">
        <v>5000000</v>
      </c>
    </row>
    <row r="173" spans="1:4" x14ac:dyDescent="0.25">
      <c r="A173" s="14"/>
      <c r="B173" s="14" t="s">
        <v>77</v>
      </c>
      <c r="C173" s="15">
        <v>300000</v>
      </c>
      <c r="D173" s="15">
        <v>300000</v>
      </c>
    </row>
    <row r="174" spans="1:4" x14ac:dyDescent="0.25">
      <c r="A174" s="14"/>
      <c r="B174" s="14" t="s">
        <v>78</v>
      </c>
      <c r="C174" s="15">
        <v>4000000</v>
      </c>
      <c r="D174" s="15">
        <v>4000000</v>
      </c>
    </row>
    <row r="175" spans="1:4" x14ac:dyDescent="0.25">
      <c r="A175" s="14"/>
      <c r="B175" s="14" t="s">
        <v>79</v>
      </c>
      <c r="C175" s="15">
        <v>3000000</v>
      </c>
      <c r="D175" s="15">
        <v>2500000</v>
      </c>
    </row>
    <row r="176" spans="1:4" ht="15.75" x14ac:dyDescent="0.25">
      <c r="A176" s="3"/>
      <c r="B176" s="3"/>
      <c r="C176" s="28"/>
      <c r="D176" s="28"/>
    </row>
    <row r="177" spans="1:4" ht="16.5" thickBot="1" x14ac:dyDescent="0.3">
      <c r="A177" s="3"/>
      <c r="B177" s="18" t="s">
        <v>50</v>
      </c>
      <c r="C177" s="23">
        <f>SUM(C152:C176)</f>
        <v>68800000</v>
      </c>
      <c r="D177" s="23">
        <f>SUM(D152:D176)</f>
        <v>50000000</v>
      </c>
    </row>
    <row r="180" spans="1:4" ht="23.25" x14ac:dyDescent="0.35">
      <c r="B180" s="1" t="s">
        <v>0</v>
      </c>
      <c r="D180">
        <v>99</v>
      </c>
    </row>
    <row r="181" spans="1:4" ht="26.25" x14ac:dyDescent="0.4">
      <c r="B181" s="2"/>
    </row>
    <row r="182" spans="1:4" ht="15.75" x14ac:dyDescent="0.25">
      <c r="A182" s="3"/>
      <c r="B182" s="4" t="s">
        <v>80</v>
      </c>
    </row>
    <row r="183" spans="1:4" ht="15.75" x14ac:dyDescent="0.25">
      <c r="A183" s="3"/>
      <c r="B183" s="5"/>
    </row>
    <row r="184" spans="1:4" ht="15.75" x14ac:dyDescent="0.25">
      <c r="A184" s="3"/>
      <c r="B184" s="5" t="s">
        <v>2</v>
      </c>
    </row>
    <row r="185" spans="1:4" ht="15.75" x14ac:dyDescent="0.25">
      <c r="A185" s="3"/>
      <c r="C185" s="7"/>
      <c r="D185" s="7"/>
    </row>
    <row r="186" spans="1:4" ht="15.75" x14ac:dyDescent="0.25">
      <c r="A186" s="8" t="s">
        <v>3</v>
      </c>
      <c r="B186" s="9" t="s">
        <v>4</v>
      </c>
      <c r="C186" s="9" t="s">
        <v>5</v>
      </c>
      <c r="D186" s="9" t="s">
        <v>5</v>
      </c>
    </row>
    <row r="187" spans="1:4" ht="15.75" x14ac:dyDescent="0.25">
      <c r="A187" s="10" t="s">
        <v>6</v>
      </c>
      <c r="B187" s="11"/>
      <c r="C187" s="5" t="s">
        <v>7</v>
      </c>
      <c r="D187" s="5" t="s">
        <v>7</v>
      </c>
    </row>
    <row r="188" spans="1:4" ht="15.75" x14ac:dyDescent="0.25">
      <c r="A188" s="11"/>
      <c r="B188" s="11"/>
      <c r="C188" s="5">
        <v>2011</v>
      </c>
      <c r="D188" s="5">
        <v>2012</v>
      </c>
    </row>
    <row r="189" spans="1:4" ht="16.5" thickBot="1" x14ac:dyDescent="0.3">
      <c r="A189" s="12"/>
      <c r="B189" s="12"/>
      <c r="C189" s="13" t="s">
        <v>8</v>
      </c>
      <c r="D189" s="13" t="s">
        <v>8</v>
      </c>
    </row>
    <row r="190" spans="1:4" ht="15.75" x14ac:dyDescent="0.25">
      <c r="B190" s="3"/>
    </row>
    <row r="191" spans="1:4" x14ac:dyDescent="0.25">
      <c r="A191" s="281">
        <v>2</v>
      </c>
      <c r="B191" s="33" t="s">
        <v>4423</v>
      </c>
      <c r="C191" s="15">
        <v>1000000</v>
      </c>
      <c r="D191" s="15">
        <v>4500000</v>
      </c>
    </row>
    <row r="192" spans="1:4" x14ac:dyDescent="0.25">
      <c r="A192" s="281">
        <v>3</v>
      </c>
      <c r="B192" s="14" t="s">
        <v>9</v>
      </c>
      <c r="C192" s="15">
        <v>500000</v>
      </c>
      <c r="D192" s="15">
        <v>0</v>
      </c>
    </row>
    <row r="193" spans="1:4" x14ac:dyDescent="0.25">
      <c r="A193" s="281">
        <v>4</v>
      </c>
      <c r="B193" s="14" t="s">
        <v>10</v>
      </c>
      <c r="C193" s="15">
        <v>500000</v>
      </c>
      <c r="D193" s="15">
        <v>500000</v>
      </c>
    </row>
    <row r="194" spans="1:4" x14ac:dyDescent="0.25">
      <c r="A194" s="281">
        <v>5</v>
      </c>
      <c r="B194" s="14" t="s">
        <v>11</v>
      </c>
      <c r="C194" s="15">
        <v>2000000</v>
      </c>
      <c r="D194" s="15">
        <v>5000000</v>
      </c>
    </row>
    <row r="195" spans="1:4" x14ac:dyDescent="0.25">
      <c r="A195" s="281">
        <v>6</v>
      </c>
      <c r="B195" s="14" t="s">
        <v>12</v>
      </c>
      <c r="C195" s="15">
        <v>2000000</v>
      </c>
      <c r="D195" s="15">
        <v>750000</v>
      </c>
    </row>
    <row r="196" spans="1:4" x14ac:dyDescent="0.25">
      <c r="A196" s="281">
        <v>7</v>
      </c>
      <c r="B196" s="14" t="s">
        <v>13</v>
      </c>
      <c r="C196" s="15">
        <v>2000000</v>
      </c>
      <c r="D196" s="15">
        <v>5250000</v>
      </c>
    </row>
    <row r="197" spans="1:4" x14ac:dyDescent="0.25">
      <c r="A197" s="281">
        <v>8</v>
      </c>
      <c r="B197" s="14" t="s">
        <v>14</v>
      </c>
      <c r="C197" s="15">
        <v>10000000</v>
      </c>
      <c r="D197" s="15">
        <v>0</v>
      </c>
    </row>
    <row r="198" spans="1:4" x14ac:dyDescent="0.25">
      <c r="A198" s="281">
        <v>9</v>
      </c>
      <c r="B198" s="14" t="s">
        <v>15</v>
      </c>
      <c r="C198" s="15">
        <v>2000000</v>
      </c>
      <c r="D198" s="15">
        <v>0</v>
      </c>
    </row>
    <row r="199" spans="1:4" x14ac:dyDescent="0.25">
      <c r="A199" s="281">
        <v>10</v>
      </c>
      <c r="B199" s="14" t="s">
        <v>16</v>
      </c>
      <c r="C199" s="15">
        <v>10000000</v>
      </c>
      <c r="D199" s="15">
        <v>21600000</v>
      </c>
    </row>
    <row r="200" spans="1:4" x14ac:dyDescent="0.25">
      <c r="A200" s="281">
        <v>11</v>
      </c>
      <c r="B200" s="14" t="s">
        <v>17</v>
      </c>
      <c r="C200" s="15">
        <v>2000000</v>
      </c>
      <c r="D200" s="15">
        <v>4400000</v>
      </c>
    </row>
    <row r="201" spans="1:4" x14ac:dyDescent="0.25">
      <c r="A201" s="281">
        <v>12</v>
      </c>
      <c r="B201" s="16" t="s">
        <v>18</v>
      </c>
      <c r="C201" s="14"/>
      <c r="D201" s="14"/>
    </row>
    <row r="202" spans="1:4" x14ac:dyDescent="0.25">
      <c r="A202" s="281"/>
      <c r="B202" s="14" t="s">
        <v>81</v>
      </c>
      <c r="C202" s="15">
        <v>0</v>
      </c>
      <c r="D202" s="15">
        <v>30000000</v>
      </c>
    </row>
    <row r="203" spans="1:4" x14ac:dyDescent="0.25">
      <c r="A203" s="14"/>
      <c r="B203" s="14" t="s">
        <v>82</v>
      </c>
      <c r="C203" s="15">
        <v>0</v>
      </c>
      <c r="D203" s="15">
        <v>1500000</v>
      </c>
    </row>
    <row r="204" spans="1:4" x14ac:dyDescent="0.25">
      <c r="A204" s="14"/>
      <c r="B204" s="14" t="s">
        <v>83</v>
      </c>
      <c r="C204" s="15">
        <v>0</v>
      </c>
      <c r="D204" s="15">
        <v>1500000</v>
      </c>
    </row>
    <row r="205" spans="1:4" x14ac:dyDescent="0.25">
      <c r="A205" s="14"/>
      <c r="B205" s="14" t="s">
        <v>84</v>
      </c>
      <c r="C205" s="15">
        <v>0</v>
      </c>
      <c r="D205" s="15">
        <v>33000000</v>
      </c>
    </row>
    <row r="206" spans="1:4" ht="15.75" x14ac:dyDescent="0.25">
      <c r="A206" s="3"/>
      <c r="B206" s="3"/>
      <c r="C206" s="28"/>
      <c r="D206" s="28"/>
    </row>
    <row r="207" spans="1:4" ht="16.5" thickBot="1" x14ac:dyDescent="0.3">
      <c r="A207" s="3"/>
      <c r="B207" s="18" t="s">
        <v>50</v>
      </c>
      <c r="C207" s="23">
        <f>SUM(C190:C206)</f>
        <v>32000000</v>
      </c>
      <c r="D207" s="23">
        <f>SUM(D190:D206)</f>
        <v>108000000</v>
      </c>
    </row>
    <row r="208" spans="1:4" ht="15.75" x14ac:dyDescent="0.25">
      <c r="A208" s="3"/>
      <c r="B208" s="18"/>
      <c r="C208" s="29"/>
      <c r="D208" s="29"/>
    </row>
    <row r="209" spans="1:4" ht="15.75" x14ac:dyDescent="0.25">
      <c r="A209" s="3"/>
      <c r="B209" s="18"/>
      <c r="C209" s="29"/>
      <c r="D209" s="29"/>
    </row>
    <row r="210" spans="1:4" ht="23.25" x14ac:dyDescent="0.35">
      <c r="A210" s="3">
        <v>100</v>
      </c>
      <c r="B210" s="1" t="s">
        <v>0</v>
      </c>
      <c r="C210" s="29"/>
      <c r="D210" s="29"/>
    </row>
    <row r="211" spans="1:4" ht="15.75" x14ac:dyDescent="0.25">
      <c r="A211" s="3"/>
      <c r="B211" s="18"/>
      <c r="C211" s="29"/>
      <c r="D211" s="29"/>
    </row>
    <row r="212" spans="1:4" ht="15.75" x14ac:dyDescent="0.25">
      <c r="A212" s="3"/>
      <c r="B212" s="5" t="s">
        <v>85</v>
      </c>
    </row>
    <row r="213" spans="1:4" ht="15.75" x14ac:dyDescent="0.25">
      <c r="A213" s="3"/>
      <c r="B213" s="5"/>
    </row>
    <row r="214" spans="1:4" ht="15.75" x14ac:dyDescent="0.25">
      <c r="A214" s="20"/>
      <c r="B214" s="5" t="s">
        <v>52</v>
      </c>
    </row>
    <row r="215" spans="1:4" ht="15.75" x14ac:dyDescent="0.25">
      <c r="A215" s="3"/>
      <c r="B215" s="18"/>
      <c r="C215" s="7"/>
      <c r="D215" s="7"/>
    </row>
    <row r="216" spans="1:4" ht="15.75" x14ac:dyDescent="0.25">
      <c r="A216" s="8" t="s">
        <v>3</v>
      </c>
      <c r="B216" s="9" t="s">
        <v>4</v>
      </c>
      <c r="C216" s="9" t="s">
        <v>5</v>
      </c>
      <c r="D216" s="9" t="s">
        <v>5</v>
      </c>
    </row>
    <row r="217" spans="1:4" ht="15.75" x14ac:dyDescent="0.25">
      <c r="A217" s="27" t="s">
        <v>6</v>
      </c>
      <c r="B217" s="11"/>
      <c r="C217" s="5" t="s">
        <v>7</v>
      </c>
      <c r="D217" s="5" t="s">
        <v>7</v>
      </c>
    </row>
    <row r="218" spans="1:4" ht="15.75" x14ac:dyDescent="0.25">
      <c r="A218" s="11"/>
      <c r="B218" s="11"/>
      <c r="C218" s="5">
        <v>2011</v>
      </c>
      <c r="D218" s="5">
        <v>2012</v>
      </c>
    </row>
    <row r="219" spans="1:4" ht="16.5" thickBot="1" x14ac:dyDescent="0.3">
      <c r="A219" s="12"/>
      <c r="B219" s="12"/>
      <c r="C219" s="13" t="s">
        <v>8</v>
      </c>
      <c r="D219" s="13" t="s">
        <v>8</v>
      </c>
    </row>
    <row r="220" spans="1:4" ht="15.75" x14ac:dyDescent="0.25">
      <c r="A220" s="3"/>
      <c r="B220" s="3"/>
      <c r="C220" s="3"/>
      <c r="D220" s="3"/>
    </row>
    <row r="221" spans="1:4" x14ac:dyDescent="0.25">
      <c r="A221" s="14">
        <v>2</v>
      </c>
      <c r="B221" s="33" t="s">
        <v>4423</v>
      </c>
      <c r="C221" s="30">
        <v>100000000</v>
      </c>
      <c r="D221" s="30">
        <v>150000000</v>
      </c>
    </row>
    <row r="222" spans="1:4" x14ac:dyDescent="0.25">
      <c r="A222" s="14">
        <v>3</v>
      </c>
      <c r="B222" s="14" t="s">
        <v>9</v>
      </c>
      <c r="C222" s="30">
        <v>8000000</v>
      </c>
      <c r="D222" s="30">
        <v>8000000</v>
      </c>
    </row>
    <row r="223" spans="1:4" x14ac:dyDescent="0.25">
      <c r="A223" s="14">
        <v>4</v>
      </c>
      <c r="B223" s="14" t="s">
        <v>10</v>
      </c>
      <c r="C223" s="30">
        <v>8000000</v>
      </c>
      <c r="D223" s="30">
        <v>8000000</v>
      </c>
    </row>
    <row r="224" spans="1:4" x14ac:dyDescent="0.25">
      <c r="A224" s="14">
        <v>5</v>
      </c>
      <c r="B224" s="14" t="s">
        <v>66</v>
      </c>
      <c r="C224" s="30">
        <v>37000000</v>
      </c>
      <c r="D224" s="30">
        <v>10000000</v>
      </c>
    </row>
    <row r="225" spans="1:4" x14ac:dyDescent="0.25">
      <c r="A225" s="14">
        <v>6</v>
      </c>
      <c r="B225" s="14" t="s">
        <v>12</v>
      </c>
      <c r="C225" s="30">
        <v>5000000</v>
      </c>
      <c r="D225" s="30">
        <v>20000000</v>
      </c>
    </row>
    <row r="226" spans="1:4" x14ac:dyDescent="0.25">
      <c r="A226" s="14">
        <v>7</v>
      </c>
      <c r="B226" s="14" t="s">
        <v>13</v>
      </c>
      <c r="C226" s="31">
        <v>55000000</v>
      </c>
      <c r="D226" s="31">
        <v>50000000</v>
      </c>
    </row>
    <row r="227" spans="1:4" x14ac:dyDescent="0.25">
      <c r="A227" s="14">
        <v>8</v>
      </c>
      <c r="B227" s="14" t="s">
        <v>53</v>
      </c>
      <c r="C227" s="30">
        <v>20000000</v>
      </c>
      <c r="D227" s="30">
        <v>40000000</v>
      </c>
    </row>
    <row r="228" spans="1:4" x14ac:dyDescent="0.25">
      <c r="A228" s="14">
        <v>9</v>
      </c>
      <c r="B228" s="14" t="s">
        <v>57</v>
      </c>
      <c r="C228" s="32"/>
      <c r="D228" s="32"/>
    </row>
    <row r="229" spans="1:4" x14ac:dyDescent="0.25">
      <c r="A229" s="33"/>
      <c r="B229" s="33" t="s">
        <v>86</v>
      </c>
      <c r="C229" s="30">
        <v>20000000</v>
      </c>
      <c r="D229" s="30">
        <v>20000000</v>
      </c>
    </row>
    <row r="230" spans="1:4" x14ac:dyDescent="0.25">
      <c r="A230" s="33">
        <v>10</v>
      </c>
      <c r="B230" s="33" t="s">
        <v>87</v>
      </c>
      <c r="C230" s="32"/>
      <c r="D230" s="32"/>
    </row>
    <row r="231" spans="1:4" x14ac:dyDescent="0.25">
      <c r="A231" s="33"/>
      <c r="B231" s="34" t="s">
        <v>88</v>
      </c>
      <c r="C231" s="30">
        <v>20000000</v>
      </c>
      <c r="D231" s="30">
        <v>30000000</v>
      </c>
    </row>
    <row r="232" spans="1:4" x14ac:dyDescent="0.25">
      <c r="A232" s="33"/>
      <c r="B232" s="35" t="s">
        <v>89</v>
      </c>
      <c r="C232" s="30">
        <v>200000000</v>
      </c>
      <c r="D232" s="30">
        <v>300000000</v>
      </c>
    </row>
    <row r="233" spans="1:4" x14ac:dyDescent="0.25">
      <c r="A233" s="33">
        <v>11</v>
      </c>
      <c r="B233" s="33" t="s">
        <v>17</v>
      </c>
      <c r="C233" s="30">
        <v>10000000</v>
      </c>
      <c r="D233" s="30">
        <v>25000000</v>
      </c>
    </row>
    <row r="234" spans="1:4" x14ac:dyDescent="0.25">
      <c r="A234" s="33">
        <v>12</v>
      </c>
      <c r="B234" s="16" t="s">
        <v>18</v>
      </c>
      <c r="C234" s="30"/>
      <c r="D234" s="30"/>
    </row>
    <row r="235" spans="1:4" x14ac:dyDescent="0.25">
      <c r="A235" s="33"/>
      <c r="B235" s="33" t="s">
        <v>90</v>
      </c>
      <c r="C235" s="30">
        <v>30000000</v>
      </c>
      <c r="D235" s="30">
        <v>25000000</v>
      </c>
    </row>
    <row r="236" spans="1:4" x14ac:dyDescent="0.25">
      <c r="A236" s="33"/>
      <c r="B236" s="33" t="s">
        <v>91</v>
      </c>
      <c r="C236" s="31">
        <v>5000000</v>
      </c>
      <c r="D236" s="31">
        <v>5000000</v>
      </c>
    </row>
    <row r="237" spans="1:4" x14ac:dyDescent="0.25">
      <c r="A237" s="33"/>
      <c r="B237" s="33" t="s">
        <v>4156</v>
      </c>
      <c r="C237" s="31">
        <v>7500000</v>
      </c>
      <c r="D237" s="31">
        <v>10000000</v>
      </c>
    </row>
    <row r="238" spans="1:4" x14ac:dyDescent="0.25">
      <c r="A238" s="33"/>
      <c r="B238" s="33" t="s">
        <v>92</v>
      </c>
      <c r="C238" s="31">
        <v>5000000</v>
      </c>
      <c r="D238" s="31">
        <v>5000000</v>
      </c>
    </row>
    <row r="239" spans="1:4" x14ac:dyDescent="0.25">
      <c r="A239" s="33"/>
      <c r="B239" s="33" t="s">
        <v>93</v>
      </c>
      <c r="C239" s="14"/>
      <c r="D239" s="14"/>
    </row>
    <row r="240" spans="1:4" x14ac:dyDescent="0.25">
      <c r="A240" s="33"/>
      <c r="B240" s="33" t="s">
        <v>94</v>
      </c>
      <c r="C240" s="31">
        <v>10000000</v>
      </c>
      <c r="D240" s="31">
        <v>16000000</v>
      </c>
    </row>
    <row r="241" spans="1:4" x14ac:dyDescent="0.25">
      <c r="A241" s="33"/>
      <c r="B241" s="33" t="s">
        <v>95</v>
      </c>
      <c r="C241" s="14"/>
      <c r="D241" s="14"/>
    </row>
    <row r="242" spans="1:4" x14ac:dyDescent="0.25">
      <c r="A242" s="33"/>
      <c r="B242" s="33" t="s">
        <v>96</v>
      </c>
      <c r="C242" s="31">
        <v>20000000</v>
      </c>
      <c r="D242" s="31">
        <v>50000000</v>
      </c>
    </row>
    <row r="243" spans="1:4" x14ac:dyDescent="0.25">
      <c r="A243" s="33"/>
      <c r="B243" s="33" t="s">
        <v>97</v>
      </c>
      <c r="C243" s="14"/>
      <c r="D243" s="14"/>
    </row>
    <row r="244" spans="1:4" x14ac:dyDescent="0.25">
      <c r="A244" s="33"/>
      <c r="B244" s="33" t="s">
        <v>98</v>
      </c>
      <c r="C244" s="31">
        <v>15200000</v>
      </c>
      <c r="D244" s="31">
        <v>25200000</v>
      </c>
    </row>
    <row r="245" spans="1:4" x14ac:dyDescent="0.25">
      <c r="A245" s="33"/>
      <c r="B245" s="33" t="s">
        <v>99</v>
      </c>
      <c r="C245" s="31">
        <v>12500000</v>
      </c>
      <c r="D245" s="31">
        <v>12500000</v>
      </c>
    </row>
    <row r="246" spans="1:4" x14ac:dyDescent="0.25">
      <c r="A246" s="33"/>
      <c r="B246" s="33" t="s">
        <v>100</v>
      </c>
      <c r="C246" s="31">
        <v>70800000</v>
      </c>
      <c r="D246" s="31">
        <v>300000000</v>
      </c>
    </row>
    <row r="247" spans="1:4" x14ac:dyDescent="0.25">
      <c r="A247" s="33"/>
      <c r="B247" s="33" t="s">
        <v>101</v>
      </c>
      <c r="C247" s="31">
        <v>11200000</v>
      </c>
      <c r="D247" s="31">
        <v>14000000</v>
      </c>
    </row>
    <row r="248" spans="1:4" x14ac:dyDescent="0.25">
      <c r="A248" s="33"/>
      <c r="B248" s="33" t="s">
        <v>102</v>
      </c>
      <c r="C248" s="31">
        <v>2500000</v>
      </c>
      <c r="D248" s="31">
        <v>2500000</v>
      </c>
    </row>
    <row r="249" spans="1:4" x14ac:dyDescent="0.25">
      <c r="A249" s="33"/>
      <c r="B249" s="33" t="s">
        <v>103</v>
      </c>
      <c r="C249" s="31">
        <v>0</v>
      </c>
      <c r="D249" s="31">
        <v>20000000</v>
      </c>
    </row>
    <row r="250" spans="1:4" x14ac:dyDescent="0.25">
      <c r="A250" s="33"/>
      <c r="B250" s="33" t="s">
        <v>104</v>
      </c>
      <c r="C250" s="31">
        <v>0</v>
      </c>
      <c r="D250" s="31">
        <v>400000000</v>
      </c>
    </row>
    <row r="251" spans="1:4" ht="15.75" x14ac:dyDescent="0.25">
      <c r="A251" s="11"/>
      <c r="B251" s="11"/>
      <c r="C251" s="26"/>
      <c r="D251" s="26"/>
    </row>
    <row r="252" spans="1:4" ht="16.5" thickBot="1" x14ac:dyDescent="0.3">
      <c r="A252" s="3"/>
      <c r="B252" s="18" t="s">
        <v>50</v>
      </c>
      <c r="C252" s="23">
        <f>SUM(C220:C251)</f>
        <v>672700000</v>
      </c>
      <c r="D252" s="23">
        <f>SUM(D220:D251)</f>
        <v>1546200000</v>
      </c>
    </row>
    <row r="253" spans="1:4" ht="15.75" x14ac:dyDescent="0.25">
      <c r="C253" s="26"/>
      <c r="D253" s="26"/>
    </row>
    <row r="254" spans="1:4" ht="15.75" x14ac:dyDescent="0.25">
      <c r="C254" s="26"/>
      <c r="D254" s="26"/>
    </row>
    <row r="255" spans="1:4" ht="23.25" x14ac:dyDescent="0.35">
      <c r="B255" s="1" t="s">
        <v>0</v>
      </c>
      <c r="D255">
        <v>101</v>
      </c>
    </row>
    <row r="256" spans="1:4" ht="26.25" x14ac:dyDescent="0.4">
      <c r="A256" s="3"/>
      <c r="B256" s="2"/>
    </row>
    <row r="257" spans="1:4" ht="15.75" x14ac:dyDescent="0.25">
      <c r="A257" s="14"/>
      <c r="B257" s="5" t="s">
        <v>105</v>
      </c>
    </row>
    <row r="258" spans="1:4" ht="15.75" x14ac:dyDescent="0.25">
      <c r="A258" s="3"/>
      <c r="B258" s="5"/>
    </row>
    <row r="259" spans="1:4" ht="15.75" x14ac:dyDescent="0.25">
      <c r="A259" s="20"/>
      <c r="B259" s="5" t="s">
        <v>52</v>
      </c>
    </row>
    <row r="260" spans="1:4" ht="15.75" x14ac:dyDescent="0.25">
      <c r="A260" s="3"/>
      <c r="B260" s="18"/>
      <c r="C260" s="7"/>
      <c r="D260" s="7"/>
    </row>
    <row r="261" spans="1:4" ht="15.75" x14ac:dyDescent="0.25">
      <c r="A261" s="8" t="s">
        <v>3</v>
      </c>
      <c r="B261" s="9" t="s">
        <v>4</v>
      </c>
      <c r="C261" s="9" t="s">
        <v>5</v>
      </c>
      <c r="D261" s="9" t="s">
        <v>5</v>
      </c>
    </row>
    <row r="262" spans="1:4" ht="15.75" x14ac:dyDescent="0.25">
      <c r="A262" s="27" t="s">
        <v>6</v>
      </c>
      <c r="B262" s="11"/>
      <c r="C262" s="5" t="s">
        <v>7</v>
      </c>
      <c r="D262" s="5" t="s">
        <v>7</v>
      </c>
    </row>
    <row r="263" spans="1:4" ht="15.75" x14ac:dyDescent="0.25">
      <c r="A263" s="11"/>
      <c r="B263" s="11"/>
      <c r="C263" s="5">
        <v>2011</v>
      </c>
      <c r="D263" s="5">
        <v>2012</v>
      </c>
    </row>
    <row r="264" spans="1:4" ht="16.5" thickBot="1" x14ac:dyDescent="0.3">
      <c r="A264" s="12"/>
      <c r="B264" s="12"/>
      <c r="C264" s="13" t="s">
        <v>8</v>
      </c>
      <c r="D264" s="13" t="s">
        <v>8</v>
      </c>
    </row>
    <row r="265" spans="1:4" ht="15.75" x14ac:dyDescent="0.25">
      <c r="B265" s="3"/>
    </row>
    <row r="266" spans="1:4" x14ac:dyDescent="0.25">
      <c r="A266" s="14">
        <v>2</v>
      </c>
      <c r="B266" s="33" t="s">
        <v>4423</v>
      </c>
      <c r="C266" s="21">
        <v>20000000</v>
      </c>
      <c r="D266" s="21">
        <v>10000000</v>
      </c>
    </row>
    <row r="267" spans="1:4" x14ac:dyDescent="0.25">
      <c r="A267" s="14">
        <v>3</v>
      </c>
      <c r="B267" s="14" t="s">
        <v>9</v>
      </c>
      <c r="C267" s="21">
        <v>3500000</v>
      </c>
      <c r="D267" s="21">
        <v>3500000</v>
      </c>
    </row>
    <row r="268" spans="1:4" x14ac:dyDescent="0.25">
      <c r="A268" s="14">
        <v>4</v>
      </c>
      <c r="B268" s="14" t="s">
        <v>10</v>
      </c>
      <c r="C268" s="21">
        <v>0</v>
      </c>
      <c r="D268" s="21">
        <v>500000</v>
      </c>
    </row>
    <row r="269" spans="1:4" x14ac:dyDescent="0.25">
      <c r="A269" s="14">
        <v>5</v>
      </c>
      <c r="B269" s="14" t="s">
        <v>66</v>
      </c>
      <c r="C269" s="21">
        <v>5000000</v>
      </c>
      <c r="D269" s="21">
        <v>5000000</v>
      </c>
    </row>
    <row r="270" spans="1:4" x14ac:dyDescent="0.25">
      <c r="A270" s="14">
        <v>6</v>
      </c>
      <c r="B270" s="14" t="s">
        <v>12</v>
      </c>
      <c r="C270" s="21">
        <v>5000000</v>
      </c>
      <c r="D270" s="21">
        <v>5000000</v>
      </c>
    </row>
    <row r="271" spans="1:4" x14ac:dyDescent="0.25">
      <c r="A271" s="14">
        <v>7</v>
      </c>
      <c r="B271" s="14" t="s">
        <v>13</v>
      </c>
      <c r="C271" s="21">
        <v>5000000</v>
      </c>
      <c r="D271" s="21">
        <v>5000000</v>
      </c>
    </row>
    <row r="272" spans="1:4" x14ac:dyDescent="0.25">
      <c r="A272" s="14">
        <v>8</v>
      </c>
      <c r="B272" s="14" t="s">
        <v>53</v>
      </c>
      <c r="C272" s="21">
        <v>0</v>
      </c>
      <c r="D272" s="21">
        <v>5000000</v>
      </c>
    </row>
    <row r="273" spans="1:4" x14ac:dyDescent="0.25">
      <c r="A273" s="14">
        <v>9</v>
      </c>
      <c r="B273" s="14" t="s">
        <v>57</v>
      </c>
      <c r="C273" s="21">
        <v>0</v>
      </c>
      <c r="D273" s="21">
        <v>0</v>
      </c>
    </row>
    <row r="274" spans="1:4" x14ac:dyDescent="0.25">
      <c r="A274" s="14">
        <v>10</v>
      </c>
      <c r="B274" s="14" t="s">
        <v>16</v>
      </c>
      <c r="C274" s="21">
        <v>20000000</v>
      </c>
      <c r="D274" s="21">
        <v>14000000</v>
      </c>
    </row>
    <row r="275" spans="1:4" x14ac:dyDescent="0.25">
      <c r="A275" s="14">
        <v>11</v>
      </c>
      <c r="B275" s="14" t="s">
        <v>59</v>
      </c>
      <c r="C275" s="21">
        <v>5000000</v>
      </c>
      <c r="D275" s="21">
        <v>5000000</v>
      </c>
    </row>
    <row r="276" spans="1:4" x14ac:dyDescent="0.25">
      <c r="A276" s="14">
        <v>12</v>
      </c>
      <c r="B276" s="14" t="s">
        <v>18</v>
      </c>
      <c r="C276" s="21">
        <v>5000000</v>
      </c>
      <c r="D276" s="21">
        <v>0</v>
      </c>
    </row>
    <row r="277" spans="1:4" x14ac:dyDescent="0.25">
      <c r="A277" s="36" t="s">
        <v>106</v>
      </c>
      <c r="B277" s="14" t="s">
        <v>107</v>
      </c>
      <c r="C277" s="21">
        <v>0</v>
      </c>
      <c r="D277" s="21">
        <v>5000000</v>
      </c>
    </row>
    <row r="278" spans="1:4" x14ac:dyDescent="0.25">
      <c r="A278" s="37" t="s">
        <v>108</v>
      </c>
      <c r="B278" s="14" t="s">
        <v>109</v>
      </c>
      <c r="C278" s="21">
        <v>0</v>
      </c>
      <c r="D278" s="21">
        <v>500000</v>
      </c>
    </row>
    <row r="279" spans="1:4" x14ac:dyDescent="0.25">
      <c r="A279" s="37" t="s">
        <v>110</v>
      </c>
      <c r="B279" s="14" t="s">
        <v>111</v>
      </c>
      <c r="C279" s="21">
        <v>0</v>
      </c>
      <c r="D279" s="21">
        <v>10000000</v>
      </c>
    </row>
    <row r="280" spans="1:4" ht="16.5" thickBot="1" x14ac:dyDescent="0.3">
      <c r="A280" s="3"/>
      <c r="B280" s="18" t="s">
        <v>50</v>
      </c>
      <c r="C280" s="23">
        <f>SUM(C265:C279)</f>
        <v>68500000</v>
      </c>
      <c r="D280" s="23">
        <f>SUM(D265:D279)</f>
        <v>68500000</v>
      </c>
    </row>
    <row r="282" spans="1:4" ht="23.25" x14ac:dyDescent="0.35">
      <c r="A282">
        <v>102</v>
      </c>
      <c r="B282" s="1" t="s">
        <v>0</v>
      </c>
    </row>
    <row r="283" spans="1:4" ht="23.25" x14ac:dyDescent="0.35">
      <c r="B283" s="1"/>
    </row>
    <row r="284" spans="1:4" ht="15.75" x14ac:dyDescent="0.25">
      <c r="A284" s="3"/>
      <c r="B284" s="5" t="s">
        <v>112</v>
      </c>
    </row>
    <row r="285" spans="1:4" ht="15.75" x14ac:dyDescent="0.25">
      <c r="A285" s="3"/>
      <c r="B285" s="38" t="s">
        <v>113</v>
      </c>
    </row>
    <row r="286" spans="1:4" ht="15.75" x14ac:dyDescent="0.25">
      <c r="A286" s="3"/>
      <c r="B286" s="38"/>
    </row>
    <row r="287" spans="1:4" ht="15.75" x14ac:dyDescent="0.25">
      <c r="A287" s="3"/>
      <c r="B287" s="5" t="s">
        <v>52</v>
      </c>
    </row>
    <row r="288" spans="1:4" ht="15.75" x14ac:dyDescent="0.25">
      <c r="A288" s="3"/>
      <c r="B288" s="18"/>
      <c r="C288" s="7"/>
      <c r="D288" s="7"/>
    </row>
    <row r="289" spans="1:4" ht="15.75" x14ac:dyDescent="0.25">
      <c r="A289" s="8" t="s">
        <v>3</v>
      </c>
      <c r="B289" s="9" t="s">
        <v>4</v>
      </c>
      <c r="C289" s="9" t="s">
        <v>5</v>
      </c>
      <c r="D289" s="9" t="s">
        <v>5</v>
      </c>
    </row>
    <row r="290" spans="1:4" ht="15.75" x14ac:dyDescent="0.25">
      <c r="A290" s="27" t="s">
        <v>6</v>
      </c>
      <c r="B290" s="11"/>
      <c r="C290" s="5" t="s">
        <v>7</v>
      </c>
      <c r="D290" s="5" t="s">
        <v>7</v>
      </c>
    </row>
    <row r="291" spans="1:4" ht="15.75" x14ac:dyDescent="0.25">
      <c r="A291" s="11"/>
      <c r="B291" s="11"/>
      <c r="C291" s="5">
        <v>2011</v>
      </c>
      <c r="D291" s="5">
        <v>2012</v>
      </c>
    </row>
    <row r="292" spans="1:4" ht="16.5" thickBot="1" x14ac:dyDescent="0.3">
      <c r="A292" s="12"/>
      <c r="B292" s="12"/>
      <c r="C292" s="13" t="s">
        <v>8</v>
      </c>
      <c r="D292" s="13" t="s">
        <v>8</v>
      </c>
    </row>
    <row r="293" spans="1:4" ht="15.75" x14ac:dyDescent="0.25">
      <c r="B293" s="3"/>
    </row>
    <row r="294" spans="1:4" x14ac:dyDescent="0.25">
      <c r="A294" s="14">
        <v>2</v>
      </c>
      <c r="B294" s="33" t="s">
        <v>4423</v>
      </c>
      <c r="C294" s="21">
        <v>34000000</v>
      </c>
      <c r="D294" s="21">
        <v>15520000</v>
      </c>
    </row>
    <row r="295" spans="1:4" x14ac:dyDescent="0.25">
      <c r="A295" s="14">
        <v>3</v>
      </c>
      <c r="B295" s="14" t="s">
        <v>9</v>
      </c>
      <c r="C295" s="21">
        <v>1000000</v>
      </c>
      <c r="D295" s="21">
        <v>500000</v>
      </c>
    </row>
    <row r="296" spans="1:4" x14ac:dyDescent="0.25">
      <c r="A296" s="14">
        <v>4</v>
      </c>
      <c r="B296" s="14" t="s">
        <v>10</v>
      </c>
      <c r="C296" s="21">
        <v>500000</v>
      </c>
      <c r="D296" s="21">
        <v>0</v>
      </c>
    </row>
    <row r="297" spans="1:4" x14ac:dyDescent="0.25">
      <c r="A297" s="14">
        <v>5</v>
      </c>
      <c r="B297" s="14" t="s">
        <v>11</v>
      </c>
      <c r="C297" s="21">
        <v>3000000</v>
      </c>
      <c r="D297" s="21">
        <v>1000000</v>
      </c>
    </row>
    <row r="298" spans="1:4" x14ac:dyDescent="0.25">
      <c r="A298" s="14">
        <v>6</v>
      </c>
      <c r="B298" s="14" t="s">
        <v>12</v>
      </c>
      <c r="C298" s="21">
        <v>3000000</v>
      </c>
      <c r="D298" s="21">
        <v>1000000</v>
      </c>
    </row>
    <row r="299" spans="1:4" x14ac:dyDescent="0.25">
      <c r="A299" s="14">
        <v>7</v>
      </c>
      <c r="B299" s="14" t="s">
        <v>13</v>
      </c>
      <c r="C299" s="21">
        <v>5000000</v>
      </c>
      <c r="D299" s="21">
        <v>27180000</v>
      </c>
    </row>
    <row r="300" spans="1:4" x14ac:dyDescent="0.25">
      <c r="A300" s="14">
        <v>8</v>
      </c>
      <c r="B300" s="14" t="s">
        <v>53</v>
      </c>
      <c r="C300" s="21">
        <v>24500000</v>
      </c>
      <c r="D300" s="21">
        <v>0</v>
      </c>
    </row>
    <row r="301" spans="1:4" x14ac:dyDescent="0.25">
      <c r="A301" s="14">
        <v>9</v>
      </c>
      <c r="B301" s="14" t="s">
        <v>57</v>
      </c>
      <c r="C301" s="21">
        <v>1500000</v>
      </c>
      <c r="D301" s="21">
        <v>1000000</v>
      </c>
    </row>
    <row r="302" spans="1:4" x14ac:dyDescent="0.25">
      <c r="A302" s="14">
        <v>10</v>
      </c>
      <c r="B302" s="14" t="s">
        <v>114</v>
      </c>
      <c r="C302" s="21">
        <v>10200000</v>
      </c>
      <c r="D302" s="21">
        <v>15000000</v>
      </c>
    </row>
    <row r="303" spans="1:4" x14ac:dyDescent="0.25">
      <c r="A303" s="14">
        <v>11</v>
      </c>
      <c r="B303" s="14" t="s">
        <v>59</v>
      </c>
      <c r="C303" s="21">
        <v>3500000</v>
      </c>
      <c r="D303" s="21">
        <v>1000000</v>
      </c>
    </row>
    <row r="304" spans="1:4" x14ac:dyDescent="0.25">
      <c r="A304" s="14">
        <v>12</v>
      </c>
      <c r="B304" s="16" t="s">
        <v>18</v>
      </c>
      <c r="C304" s="15"/>
      <c r="D304" s="15"/>
    </row>
    <row r="305" spans="1:4" x14ac:dyDescent="0.25">
      <c r="A305" s="14"/>
      <c r="B305" s="14" t="s">
        <v>115</v>
      </c>
      <c r="C305" s="21">
        <v>2000000</v>
      </c>
      <c r="D305" s="21">
        <v>2000000</v>
      </c>
    </row>
    <row r="306" spans="1:4" x14ac:dyDescent="0.25">
      <c r="A306" s="14"/>
      <c r="B306" s="14" t="s">
        <v>116</v>
      </c>
      <c r="C306" s="21">
        <v>1000000</v>
      </c>
      <c r="D306" s="21">
        <v>1000000</v>
      </c>
    </row>
    <row r="307" spans="1:4" x14ac:dyDescent="0.25">
      <c r="A307" s="14"/>
      <c r="B307" s="14" t="s">
        <v>117</v>
      </c>
      <c r="C307" s="21">
        <v>800000</v>
      </c>
      <c r="D307" s="21">
        <v>800000</v>
      </c>
    </row>
    <row r="308" spans="1:4" x14ac:dyDescent="0.25">
      <c r="A308" s="14"/>
      <c r="B308" s="14" t="s">
        <v>118</v>
      </c>
      <c r="C308" s="21">
        <v>5000000</v>
      </c>
      <c r="D308" s="21">
        <v>4000000</v>
      </c>
    </row>
    <row r="309" spans="1:4" x14ac:dyDescent="0.25">
      <c r="A309" s="14"/>
      <c r="B309" s="14" t="s">
        <v>119</v>
      </c>
      <c r="C309" s="21">
        <v>0</v>
      </c>
      <c r="D309" s="21"/>
    </row>
    <row r="310" spans="1:4" ht="15.75" x14ac:dyDescent="0.25">
      <c r="A310" s="14"/>
      <c r="B310" s="3"/>
      <c r="C310" s="15"/>
      <c r="D310" s="15"/>
    </row>
    <row r="311" spans="1:4" ht="16.5" thickBot="1" x14ac:dyDescent="0.3">
      <c r="B311" s="18" t="s">
        <v>50</v>
      </c>
      <c r="C311" s="23">
        <f>SUM(C293:C310)</f>
        <v>95000000</v>
      </c>
      <c r="D311" s="23">
        <f>SUM(D293:D310)</f>
        <v>70000000</v>
      </c>
    </row>
    <row r="316" spans="1:4" ht="23.25" x14ac:dyDescent="0.35">
      <c r="B316" s="1" t="s">
        <v>0</v>
      </c>
      <c r="D316">
        <v>103</v>
      </c>
    </row>
    <row r="317" spans="1:4" ht="26.25" x14ac:dyDescent="0.4">
      <c r="A317" s="3"/>
      <c r="B317" s="2"/>
    </row>
    <row r="318" spans="1:4" ht="15.75" x14ac:dyDescent="0.25">
      <c r="A318" s="3"/>
      <c r="B318" s="5" t="s">
        <v>120</v>
      </c>
    </row>
    <row r="319" spans="1:4" ht="15.75" x14ac:dyDescent="0.25">
      <c r="A319" s="3"/>
      <c r="B319" s="5"/>
    </row>
    <row r="320" spans="1:4" ht="15.75" x14ac:dyDescent="0.25">
      <c r="A320" s="20"/>
      <c r="B320" s="5" t="s">
        <v>52</v>
      </c>
    </row>
    <row r="321" spans="1:4" ht="15.75" x14ac:dyDescent="0.25">
      <c r="A321" s="3"/>
      <c r="B321" s="18"/>
      <c r="C321" s="7"/>
      <c r="D321" s="7"/>
    </row>
    <row r="322" spans="1:4" ht="15.75" x14ac:dyDescent="0.25">
      <c r="A322" s="8" t="s">
        <v>3</v>
      </c>
      <c r="B322" s="9" t="s">
        <v>4</v>
      </c>
      <c r="C322" s="9" t="s">
        <v>5</v>
      </c>
      <c r="D322" s="9" t="s">
        <v>5</v>
      </c>
    </row>
    <row r="323" spans="1:4" ht="15.75" x14ac:dyDescent="0.25">
      <c r="A323" s="27" t="s">
        <v>6</v>
      </c>
      <c r="B323" s="11"/>
      <c r="C323" s="5" t="s">
        <v>7</v>
      </c>
      <c r="D323" s="5" t="s">
        <v>7</v>
      </c>
    </row>
    <row r="324" spans="1:4" ht="15.75" x14ac:dyDescent="0.25">
      <c r="A324" s="11"/>
      <c r="B324" s="11"/>
      <c r="C324" s="5">
        <v>2011</v>
      </c>
      <c r="D324" s="5">
        <v>2012</v>
      </c>
    </row>
    <row r="325" spans="1:4" ht="18.75" thickBot="1" x14ac:dyDescent="0.3">
      <c r="A325" s="12"/>
      <c r="B325" s="39"/>
      <c r="C325" s="13" t="s">
        <v>8</v>
      </c>
      <c r="D325" s="13" t="s">
        <v>8</v>
      </c>
    </row>
    <row r="326" spans="1:4" ht="18" x14ac:dyDescent="0.25">
      <c r="B326" s="40"/>
    </row>
    <row r="327" spans="1:4" x14ac:dyDescent="0.25">
      <c r="A327" s="14">
        <v>2</v>
      </c>
      <c r="B327" s="33" t="s">
        <v>4423</v>
      </c>
      <c r="C327" s="21">
        <v>6000000</v>
      </c>
      <c r="D327" s="21">
        <v>3000000</v>
      </c>
    </row>
    <row r="328" spans="1:4" x14ac:dyDescent="0.25">
      <c r="A328" s="14">
        <v>3</v>
      </c>
      <c r="B328" s="14" t="s">
        <v>9</v>
      </c>
      <c r="C328" s="21">
        <v>0</v>
      </c>
      <c r="D328" s="21"/>
    </row>
    <row r="329" spans="1:4" x14ac:dyDescent="0.25">
      <c r="A329" s="14">
        <v>4</v>
      </c>
      <c r="B329" s="14" t="s">
        <v>10</v>
      </c>
      <c r="C329" s="21">
        <v>200000</v>
      </c>
      <c r="D329" s="21">
        <v>0</v>
      </c>
    </row>
    <row r="330" spans="1:4" x14ac:dyDescent="0.25">
      <c r="A330" s="14">
        <v>5</v>
      </c>
      <c r="B330" s="14" t="s">
        <v>121</v>
      </c>
      <c r="C330" s="21">
        <v>3000000</v>
      </c>
      <c r="D330" s="21">
        <v>2000000</v>
      </c>
    </row>
    <row r="331" spans="1:4" x14ac:dyDescent="0.25">
      <c r="A331" s="14">
        <v>6</v>
      </c>
      <c r="B331" s="14" t="s">
        <v>122</v>
      </c>
      <c r="C331" s="21">
        <v>3500000</v>
      </c>
      <c r="D331" s="21">
        <v>500000</v>
      </c>
    </row>
    <row r="332" spans="1:4" x14ac:dyDescent="0.25">
      <c r="A332" s="14">
        <v>7</v>
      </c>
      <c r="B332" s="14" t="s">
        <v>123</v>
      </c>
      <c r="C332" s="21">
        <v>5000000</v>
      </c>
      <c r="D332" s="21">
        <v>1000000</v>
      </c>
    </row>
    <row r="333" spans="1:4" x14ac:dyDescent="0.25">
      <c r="A333" s="14">
        <v>8</v>
      </c>
      <c r="B333" s="14" t="s">
        <v>53</v>
      </c>
      <c r="C333" s="21">
        <v>400000</v>
      </c>
      <c r="D333" s="21">
        <v>0</v>
      </c>
    </row>
    <row r="334" spans="1:4" x14ac:dyDescent="0.25">
      <c r="A334" s="14">
        <v>9</v>
      </c>
      <c r="B334" s="14" t="s">
        <v>124</v>
      </c>
      <c r="C334" s="21">
        <v>0</v>
      </c>
      <c r="D334" s="21">
        <v>0</v>
      </c>
    </row>
    <row r="335" spans="1:4" x14ac:dyDescent="0.25">
      <c r="A335" s="14">
        <v>10</v>
      </c>
      <c r="B335" s="14" t="s">
        <v>16</v>
      </c>
      <c r="C335" s="21">
        <v>6000000</v>
      </c>
      <c r="D335" s="21">
        <v>3500000</v>
      </c>
    </row>
    <row r="336" spans="1:4" x14ac:dyDescent="0.25">
      <c r="A336" s="14">
        <v>11</v>
      </c>
      <c r="B336" s="14" t="s">
        <v>59</v>
      </c>
      <c r="C336" s="21">
        <v>1600000</v>
      </c>
      <c r="D336" s="21">
        <v>200000</v>
      </c>
    </row>
    <row r="337" spans="1:4" x14ac:dyDescent="0.25">
      <c r="A337" s="14">
        <v>12</v>
      </c>
      <c r="B337" s="16" t="s">
        <v>18</v>
      </c>
      <c r="C337" s="21"/>
      <c r="D337" s="21"/>
    </row>
    <row r="338" spans="1:4" x14ac:dyDescent="0.25">
      <c r="A338" s="14"/>
      <c r="B338" s="14" t="s">
        <v>125</v>
      </c>
      <c r="C338" s="21">
        <v>1500000</v>
      </c>
      <c r="D338" s="21">
        <v>500000</v>
      </c>
    </row>
    <row r="339" spans="1:4" x14ac:dyDescent="0.25">
      <c r="A339" s="14"/>
      <c r="B339" s="14" t="s">
        <v>126</v>
      </c>
      <c r="C339" s="21">
        <v>200000</v>
      </c>
      <c r="D339" s="21">
        <v>0</v>
      </c>
    </row>
    <row r="340" spans="1:4" x14ac:dyDescent="0.25">
      <c r="A340" s="14"/>
      <c r="B340" s="14" t="s">
        <v>127</v>
      </c>
      <c r="C340" s="21">
        <v>100000</v>
      </c>
      <c r="D340" s="21">
        <v>0</v>
      </c>
    </row>
    <row r="341" spans="1:4" x14ac:dyDescent="0.25">
      <c r="A341" s="14"/>
      <c r="B341" s="14" t="s">
        <v>128</v>
      </c>
      <c r="C341" s="21">
        <v>500000</v>
      </c>
      <c r="D341" s="21">
        <v>0</v>
      </c>
    </row>
    <row r="342" spans="1:4" x14ac:dyDescent="0.25">
      <c r="A342" s="14"/>
      <c r="B342" s="14" t="s">
        <v>129</v>
      </c>
      <c r="C342" s="21">
        <v>0</v>
      </c>
      <c r="D342" s="21"/>
    </row>
    <row r="343" spans="1:4" x14ac:dyDescent="0.25">
      <c r="A343" s="14"/>
      <c r="B343" s="14" t="s">
        <v>130</v>
      </c>
      <c r="C343" s="21">
        <v>2000000</v>
      </c>
      <c r="D343" s="21">
        <v>1300000</v>
      </c>
    </row>
    <row r="344" spans="1:4" ht="15.75" x14ac:dyDescent="0.25">
      <c r="B344" s="3"/>
      <c r="C344" s="28"/>
      <c r="D344" s="28"/>
    </row>
    <row r="345" spans="1:4" ht="16.5" thickBot="1" x14ac:dyDescent="0.3">
      <c r="B345" s="18" t="s">
        <v>50</v>
      </c>
      <c r="C345" s="23">
        <f>SUM(C327:C344)</f>
        <v>30000000</v>
      </c>
      <c r="D345" s="23">
        <f>SUM(D327:D344)</f>
        <v>12000000</v>
      </c>
    </row>
    <row r="349" spans="1:4" ht="23.25" x14ac:dyDescent="0.35">
      <c r="A349">
        <v>104</v>
      </c>
      <c r="B349" s="1" t="s">
        <v>4397</v>
      </c>
    </row>
    <row r="350" spans="1:4" ht="26.25" x14ac:dyDescent="0.4">
      <c r="A350" s="3"/>
      <c r="B350" s="2"/>
    </row>
    <row r="351" spans="1:4" ht="15.75" x14ac:dyDescent="0.25">
      <c r="A351" s="3"/>
      <c r="B351" s="5" t="s">
        <v>4399</v>
      </c>
    </row>
    <row r="352" spans="1:4" ht="15.75" x14ac:dyDescent="0.25">
      <c r="A352" s="3"/>
      <c r="B352" s="5" t="s">
        <v>4398</v>
      </c>
    </row>
    <row r="353" spans="1:4" ht="15.75" x14ac:dyDescent="0.25">
      <c r="A353" s="20"/>
      <c r="B353" s="5" t="s">
        <v>52</v>
      </c>
    </row>
    <row r="354" spans="1:4" ht="15.75" x14ac:dyDescent="0.25">
      <c r="A354" s="3"/>
      <c r="B354" s="18"/>
      <c r="C354" s="7"/>
      <c r="D354" s="7"/>
    </row>
    <row r="355" spans="1:4" ht="15.75" x14ac:dyDescent="0.25">
      <c r="A355" s="8" t="s">
        <v>3</v>
      </c>
      <c r="B355" s="9" t="s">
        <v>4</v>
      </c>
      <c r="C355" s="9" t="s">
        <v>5</v>
      </c>
      <c r="D355" s="9" t="s">
        <v>5</v>
      </c>
    </row>
    <row r="356" spans="1:4" ht="15.75" x14ac:dyDescent="0.25">
      <c r="A356" s="27" t="s">
        <v>6</v>
      </c>
      <c r="B356" s="11"/>
      <c r="C356" s="5" t="s">
        <v>7</v>
      </c>
      <c r="D356" s="5" t="s">
        <v>7</v>
      </c>
    </row>
    <row r="357" spans="1:4" ht="15.75" x14ac:dyDescent="0.25">
      <c r="A357" s="11"/>
      <c r="B357" s="11"/>
      <c r="C357" s="5">
        <v>2011</v>
      </c>
      <c r="D357" s="5">
        <v>2012</v>
      </c>
    </row>
    <row r="358" spans="1:4" ht="16.5" thickBot="1" x14ac:dyDescent="0.3">
      <c r="A358" s="12"/>
      <c r="B358" s="12"/>
      <c r="C358" s="13" t="s">
        <v>8</v>
      </c>
      <c r="D358" s="13" t="s">
        <v>8</v>
      </c>
    </row>
    <row r="359" spans="1:4" ht="15.75" x14ac:dyDescent="0.25">
      <c r="B359" s="3"/>
    </row>
    <row r="360" spans="1:4" x14ac:dyDescent="0.25">
      <c r="A360" s="14">
        <v>2</v>
      </c>
      <c r="B360" s="33" t="s">
        <v>603</v>
      </c>
      <c r="C360" s="21">
        <v>17000000</v>
      </c>
      <c r="D360" s="21">
        <v>21400000</v>
      </c>
    </row>
    <row r="361" spans="1:4" x14ac:dyDescent="0.25">
      <c r="A361" s="14">
        <v>3</v>
      </c>
      <c r="B361" s="14" t="s">
        <v>9</v>
      </c>
      <c r="C361" s="21">
        <v>672000</v>
      </c>
      <c r="D361" s="21">
        <v>0</v>
      </c>
    </row>
    <row r="362" spans="1:4" x14ac:dyDescent="0.25">
      <c r="A362" s="14">
        <v>4</v>
      </c>
      <c r="B362" s="14" t="s">
        <v>10</v>
      </c>
      <c r="C362" s="21">
        <v>57600</v>
      </c>
      <c r="D362" s="21">
        <v>0</v>
      </c>
    </row>
    <row r="363" spans="1:4" x14ac:dyDescent="0.25">
      <c r="A363" s="14">
        <v>5</v>
      </c>
      <c r="B363" s="14" t="s">
        <v>66</v>
      </c>
      <c r="C363" s="21">
        <v>252000</v>
      </c>
      <c r="D363" s="21">
        <v>0</v>
      </c>
    </row>
    <row r="364" spans="1:4" x14ac:dyDescent="0.25">
      <c r="A364" s="14">
        <v>6</v>
      </c>
      <c r="B364" s="14" t="s">
        <v>131</v>
      </c>
      <c r="C364" s="21">
        <v>473000</v>
      </c>
      <c r="D364" s="21">
        <v>0</v>
      </c>
    </row>
    <row r="365" spans="1:4" x14ac:dyDescent="0.25">
      <c r="A365" s="14">
        <v>7</v>
      </c>
      <c r="B365" s="14" t="s">
        <v>123</v>
      </c>
      <c r="C365" s="21">
        <v>1445400</v>
      </c>
      <c r="D365" s="21">
        <v>1600000</v>
      </c>
    </row>
    <row r="366" spans="1:4" x14ac:dyDescent="0.25">
      <c r="A366" s="14">
        <v>8</v>
      </c>
      <c r="B366" s="14" t="s">
        <v>53</v>
      </c>
      <c r="C366" s="21">
        <v>4000000</v>
      </c>
      <c r="D366" s="21">
        <v>0</v>
      </c>
    </row>
    <row r="367" spans="1:4" x14ac:dyDescent="0.25">
      <c r="A367" s="14">
        <v>9</v>
      </c>
      <c r="B367" s="14" t="s">
        <v>54</v>
      </c>
      <c r="C367" s="21">
        <v>0</v>
      </c>
      <c r="D367" s="21">
        <v>0</v>
      </c>
    </row>
    <row r="368" spans="1:4" x14ac:dyDescent="0.25">
      <c r="A368" s="14">
        <v>10</v>
      </c>
      <c r="B368" s="14" t="s">
        <v>16</v>
      </c>
      <c r="C368" s="21">
        <v>6100000</v>
      </c>
      <c r="D368" s="21">
        <v>2000000</v>
      </c>
    </row>
    <row r="369" spans="1:4" x14ac:dyDescent="0.25">
      <c r="A369" s="14">
        <v>11</v>
      </c>
      <c r="B369" s="14" t="s">
        <v>17</v>
      </c>
      <c r="C369" s="21">
        <v>0</v>
      </c>
      <c r="D369" s="21">
        <v>0</v>
      </c>
    </row>
    <row r="370" spans="1:4" x14ac:dyDescent="0.25">
      <c r="A370" s="14">
        <v>12</v>
      </c>
      <c r="B370" s="16" t="s">
        <v>18</v>
      </c>
      <c r="C370" s="21">
        <v>0</v>
      </c>
      <c r="D370" s="21">
        <v>0</v>
      </c>
    </row>
    <row r="371" spans="1:4" ht="15.75" x14ac:dyDescent="0.25">
      <c r="B371" s="3"/>
      <c r="C371" s="15"/>
      <c r="D371" s="15"/>
    </row>
    <row r="372" spans="1:4" ht="16.5" thickBot="1" x14ac:dyDescent="0.3">
      <c r="B372" s="18" t="s">
        <v>50</v>
      </c>
      <c r="C372" s="23">
        <f>SUM(C359:C371)</f>
        <v>30000000</v>
      </c>
      <c r="D372" s="23">
        <f>SUM(D359:D371)</f>
        <v>25000000</v>
      </c>
    </row>
    <row r="376" spans="1:4" ht="23.25" x14ac:dyDescent="0.35">
      <c r="B376" s="1" t="s">
        <v>4400</v>
      </c>
      <c r="D376">
        <v>105</v>
      </c>
    </row>
    <row r="377" spans="1:4" ht="26.25" x14ac:dyDescent="0.4">
      <c r="A377" s="3"/>
      <c r="B377" s="2"/>
    </row>
    <row r="378" spans="1:4" ht="15.75" x14ac:dyDescent="0.25">
      <c r="A378" s="3"/>
      <c r="B378" s="38" t="s">
        <v>132</v>
      </c>
    </row>
    <row r="379" spans="1:4" ht="15.75" x14ac:dyDescent="0.25">
      <c r="A379" s="3"/>
      <c r="B379" s="5"/>
    </row>
    <row r="380" spans="1:4" ht="15.75" x14ac:dyDescent="0.25">
      <c r="A380" s="20"/>
      <c r="B380" s="5" t="s">
        <v>52</v>
      </c>
    </row>
    <row r="381" spans="1:4" ht="15.75" x14ac:dyDescent="0.25">
      <c r="A381" s="3"/>
      <c r="B381" s="18"/>
      <c r="C381" s="7"/>
      <c r="D381" s="7"/>
    </row>
    <row r="382" spans="1:4" ht="15.75" x14ac:dyDescent="0.25">
      <c r="A382" s="8" t="s">
        <v>3</v>
      </c>
      <c r="B382" s="9" t="s">
        <v>4</v>
      </c>
      <c r="C382" s="9" t="s">
        <v>5</v>
      </c>
      <c r="D382" s="9" t="s">
        <v>5</v>
      </c>
    </row>
    <row r="383" spans="1:4" ht="15.75" x14ac:dyDescent="0.25">
      <c r="A383" s="27" t="s">
        <v>6</v>
      </c>
      <c r="B383" s="11"/>
      <c r="C383" s="5" t="s">
        <v>7</v>
      </c>
      <c r="D383" s="5" t="s">
        <v>7</v>
      </c>
    </row>
    <row r="384" spans="1:4" ht="15.75" x14ac:dyDescent="0.25">
      <c r="A384" s="11"/>
      <c r="B384" s="11"/>
      <c r="C384" s="5">
        <v>2011</v>
      </c>
      <c r="D384" s="5">
        <v>2012</v>
      </c>
    </row>
    <row r="385" spans="1:4" ht="16.5" thickBot="1" x14ac:dyDescent="0.3">
      <c r="A385" s="12"/>
      <c r="B385" s="12"/>
      <c r="C385" s="13" t="s">
        <v>8</v>
      </c>
      <c r="D385" s="13" t="s">
        <v>8</v>
      </c>
    </row>
    <row r="386" spans="1:4" ht="15.75" x14ac:dyDescent="0.25">
      <c r="B386" s="3"/>
    </row>
    <row r="387" spans="1:4" x14ac:dyDescent="0.25">
      <c r="A387" s="281">
        <v>2</v>
      </c>
      <c r="B387" s="33" t="s">
        <v>603</v>
      </c>
      <c r="C387" s="21">
        <v>20900000</v>
      </c>
      <c r="D387" s="21">
        <v>17000000</v>
      </c>
    </row>
    <row r="388" spans="1:4" x14ac:dyDescent="0.25">
      <c r="A388" s="281">
        <v>3</v>
      </c>
      <c r="B388" s="14" t="s">
        <v>9</v>
      </c>
      <c r="C388" s="21">
        <v>2500000</v>
      </c>
      <c r="D388" s="21">
        <v>1500000</v>
      </c>
    </row>
    <row r="389" spans="1:4" x14ac:dyDescent="0.25">
      <c r="A389" s="281">
        <v>4</v>
      </c>
      <c r="B389" s="14" t="s">
        <v>10</v>
      </c>
      <c r="C389" s="21">
        <v>1200000</v>
      </c>
      <c r="D389" s="21">
        <v>1000000</v>
      </c>
    </row>
    <row r="390" spans="1:4" x14ac:dyDescent="0.25">
      <c r="A390" s="281">
        <v>5</v>
      </c>
      <c r="B390" s="14" t="s">
        <v>66</v>
      </c>
      <c r="C390" s="21">
        <v>5000000</v>
      </c>
      <c r="D390" s="21">
        <v>10000000</v>
      </c>
    </row>
    <row r="391" spans="1:4" x14ac:dyDescent="0.25">
      <c r="A391" s="281">
        <v>6</v>
      </c>
      <c r="B391" s="14" t="s">
        <v>133</v>
      </c>
      <c r="C391" s="21">
        <v>6000000</v>
      </c>
      <c r="D391" s="21">
        <v>3000000</v>
      </c>
    </row>
    <row r="392" spans="1:4" x14ac:dyDescent="0.25">
      <c r="A392" s="281">
        <v>7</v>
      </c>
      <c r="B392" s="14" t="s">
        <v>123</v>
      </c>
      <c r="C392" s="21">
        <v>10000000</v>
      </c>
      <c r="D392" s="21">
        <v>10000000</v>
      </c>
    </row>
    <row r="393" spans="1:4" x14ac:dyDescent="0.25">
      <c r="A393" s="281">
        <v>8</v>
      </c>
      <c r="B393" s="14" t="s">
        <v>53</v>
      </c>
      <c r="C393" s="21">
        <v>1350000000</v>
      </c>
      <c r="D393" s="21">
        <v>2634700000</v>
      </c>
    </row>
    <row r="394" spans="1:4" x14ac:dyDescent="0.25">
      <c r="A394" s="281">
        <v>9</v>
      </c>
      <c r="B394" s="14" t="s">
        <v>134</v>
      </c>
      <c r="C394" s="21">
        <v>1500000</v>
      </c>
      <c r="D394" s="21">
        <v>1000000</v>
      </c>
    </row>
    <row r="395" spans="1:4" x14ac:dyDescent="0.25">
      <c r="A395" s="281">
        <v>10</v>
      </c>
      <c r="B395" s="14" t="s">
        <v>135</v>
      </c>
      <c r="C395" s="21">
        <v>48000000</v>
      </c>
      <c r="D395" s="21">
        <v>37600000</v>
      </c>
    </row>
    <row r="396" spans="1:4" x14ac:dyDescent="0.25">
      <c r="A396" s="281">
        <v>11</v>
      </c>
      <c r="B396" s="14" t="s">
        <v>59</v>
      </c>
      <c r="C396" s="21">
        <v>8000000</v>
      </c>
      <c r="D396" s="21">
        <v>5000000</v>
      </c>
    </row>
    <row r="397" spans="1:4" x14ac:dyDescent="0.25">
      <c r="A397" s="281">
        <v>12</v>
      </c>
      <c r="B397" s="16" t="s">
        <v>18</v>
      </c>
      <c r="C397" s="21"/>
      <c r="D397" s="21"/>
    </row>
    <row r="398" spans="1:4" x14ac:dyDescent="0.25">
      <c r="A398" s="281"/>
      <c r="B398" s="14" t="s">
        <v>136</v>
      </c>
      <c r="C398" s="15">
        <v>1000000</v>
      </c>
      <c r="D398" s="15">
        <v>0</v>
      </c>
    </row>
    <row r="399" spans="1:4" x14ac:dyDescent="0.25">
      <c r="A399" s="281"/>
      <c r="B399" s="14" t="s">
        <v>137</v>
      </c>
      <c r="C399" s="15">
        <v>1000000</v>
      </c>
      <c r="D399" s="15">
        <v>0</v>
      </c>
    </row>
    <row r="400" spans="1:4" x14ac:dyDescent="0.25">
      <c r="A400" s="281"/>
      <c r="B400" s="14" t="s">
        <v>138</v>
      </c>
      <c r="C400" s="15">
        <v>850000</v>
      </c>
      <c r="D400" s="15">
        <v>500000</v>
      </c>
    </row>
    <row r="401" spans="1:4" x14ac:dyDescent="0.25">
      <c r="A401" s="14" t="s">
        <v>139</v>
      </c>
      <c r="B401" s="14" t="s">
        <v>140</v>
      </c>
      <c r="C401" s="15">
        <v>750000</v>
      </c>
      <c r="D401" s="15">
        <v>1000000</v>
      </c>
    </row>
    <row r="402" spans="1:4" x14ac:dyDescent="0.25">
      <c r="A402" s="14"/>
      <c r="B402" s="14" t="s">
        <v>141</v>
      </c>
      <c r="C402" s="15"/>
      <c r="D402" s="15"/>
    </row>
    <row r="403" spans="1:4" x14ac:dyDescent="0.25">
      <c r="A403" s="14"/>
      <c r="B403" s="14" t="s">
        <v>142</v>
      </c>
      <c r="C403" s="15">
        <v>800000</v>
      </c>
      <c r="D403" s="15">
        <v>200000</v>
      </c>
    </row>
    <row r="404" spans="1:4" x14ac:dyDescent="0.25">
      <c r="A404" s="14"/>
      <c r="B404" s="14" t="s">
        <v>143</v>
      </c>
      <c r="C404" s="15"/>
      <c r="D404" s="15"/>
    </row>
    <row r="405" spans="1:4" x14ac:dyDescent="0.25">
      <c r="A405" s="14"/>
      <c r="B405" s="14" t="s">
        <v>144</v>
      </c>
      <c r="C405" s="15">
        <v>1000000</v>
      </c>
      <c r="D405" s="15">
        <v>2000000</v>
      </c>
    </row>
    <row r="406" spans="1:4" x14ac:dyDescent="0.25">
      <c r="A406" s="14"/>
      <c r="B406" s="14" t="s">
        <v>145</v>
      </c>
      <c r="C406" s="15"/>
      <c r="D406" s="15"/>
    </row>
    <row r="407" spans="1:4" x14ac:dyDescent="0.25">
      <c r="A407" s="14"/>
      <c r="B407" s="14" t="s">
        <v>146</v>
      </c>
      <c r="C407" s="15">
        <v>2000000</v>
      </c>
      <c r="D407" s="15">
        <v>0</v>
      </c>
    </row>
    <row r="408" spans="1:4" x14ac:dyDescent="0.25">
      <c r="A408" s="14"/>
      <c r="B408" s="14" t="s">
        <v>147</v>
      </c>
      <c r="C408" s="15">
        <v>7500000</v>
      </c>
      <c r="D408" s="15">
        <v>500000</v>
      </c>
    </row>
    <row r="409" spans="1:4" x14ac:dyDescent="0.25">
      <c r="A409" s="14"/>
      <c r="B409" s="14" t="s">
        <v>148</v>
      </c>
      <c r="C409" s="15">
        <v>7000000</v>
      </c>
      <c r="D409" s="15">
        <v>63000000</v>
      </c>
    </row>
    <row r="410" spans="1:4" x14ac:dyDescent="0.25">
      <c r="A410" s="14"/>
      <c r="B410" s="14" t="s">
        <v>149</v>
      </c>
      <c r="C410" s="15">
        <v>205000000</v>
      </c>
      <c r="D410" s="15">
        <v>5000000</v>
      </c>
    </row>
    <row r="411" spans="1:4" x14ac:dyDescent="0.25">
      <c r="A411" s="14"/>
      <c r="B411" s="14" t="s">
        <v>150</v>
      </c>
      <c r="C411" s="15">
        <v>150000000</v>
      </c>
      <c r="D411" s="15">
        <v>30000000</v>
      </c>
    </row>
    <row r="412" spans="1:4" x14ac:dyDescent="0.25">
      <c r="A412" s="14"/>
      <c r="B412" s="14" t="s">
        <v>151</v>
      </c>
      <c r="C412" s="15">
        <v>0</v>
      </c>
      <c r="D412" s="15">
        <v>5000000</v>
      </c>
    </row>
    <row r="413" spans="1:4" x14ac:dyDescent="0.25">
      <c r="A413" s="14"/>
      <c r="B413" s="14" t="s">
        <v>152</v>
      </c>
      <c r="C413" s="15"/>
      <c r="D413" s="15"/>
    </row>
    <row r="414" spans="1:4" x14ac:dyDescent="0.25">
      <c r="A414" s="14"/>
      <c r="B414" s="14" t="s">
        <v>153</v>
      </c>
      <c r="C414" s="15">
        <v>0</v>
      </c>
      <c r="D414" s="15">
        <v>5000000</v>
      </c>
    </row>
    <row r="415" spans="1:4" x14ac:dyDescent="0.25">
      <c r="B415" s="14" t="s">
        <v>154</v>
      </c>
      <c r="C415" s="15">
        <v>0</v>
      </c>
      <c r="D415" s="15">
        <v>10000000</v>
      </c>
    </row>
    <row r="416" spans="1:4" x14ac:dyDescent="0.25">
      <c r="B416" s="14" t="s">
        <v>155</v>
      </c>
      <c r="C416" s="15">
        <v>0</v>
      </c>
      <c r="D416" s="15">
        <v>12000000</v>
      </c>
    </row>
    <row r="417" spans="1:4" x14ac:dyDescent="0.25">
      <c r="B417" s="14" t="s">
        <v>156</v>
      </c>
      <c r="C417" s="15">
        <v>0</v>
      </c>
      <c r="D417" s="15">
        <v>28320000</v>
      </c>
    </row>
    <row r="418" spans="1:4" ht="18.75" thickBot="1" x14ac:dyDescent="0.3">
      <c r="B418" s="41" t="s">
        <v>50</v>
      </c>
      <c r="C418" s="23">
        <f>SUM(C386:C417)</f>
        <v>1830000000</v>
      </c>
      <c r="D418" s="23">
        <f>SUM(D386:D417)</f>
        <v>2883320000</v>
      </c>
    </row>
    <row r="419" spans="1:4" ht="15.75" x14ac:dyDescent="0.25">
      <c r="B419" s="3"/>
    </row>
    <row r="420" spans="1:4" ht="15.75" x14ac:dyDescent="0.25">
      <c r="B420" s="3"/>
    </row>
    <row r="421" spans="1:4" ht="23.25" x14ac:dyDescent="0.35">
      <c r="A421">
        <v>106</v>
      </c>
      <c r="B421" s="1" t="s">
        <v>0</v>
      </c>
    </row>
    <row r="422" spans="1:4" ht="26.25" x14ac:dyDescent="0.4">
      <c r="A422" s="3"/>
      <c r="B422" s="2"/>
    </row>
    <row r="423" spans="1:4" ht="15.75" x14ac:dyDescent="0.25">
      <c r="A423" s="3"/>
      <c r="B423" s="38" t="s">
        <v>157</v>
      </c>
    </row>
    <row r="424" spans="1:4" ht="15.75" x14ac:dyDescent="0.25">
      <c r="A424" s="3"/>
      <c r="B424" s="5"/>
    </row>
    <row r="425" spans="1:4" ht="15.75" x14ac:dyDescent="0.25">
      <c r="A425" s="20"/>
      <c r="B425" s="5" t="s">
        <v>52</v>
      </c>
    </row>
    <row r="426" spans="1:4" ht="15.75" x14ac:dyDescent="0.25">
      <c r="A426" s="3"/>
      <c r="C426" s="7"/>
      <c r="D426" s="7"/>
    </row>
    <row r="427" spans="1:4" ht="15.75" x14ac:dyDescent="0.25">
      <c r="A427" s="8" t="s">
        <v>3</v>
      </c>
      <c r="B427" s="9" t="s">
        <v>4</v>
      </c>
      <c r="C427" s="9" t="s">
        <v>5</v>
      </c>
      <c r="D427" s="9" t="s">
        <v>5</v>
      </c>
    </row>
    <row r="428" spans="1:4" ht="15.75" x14ac:dyDescent="0.25">
      <c r="A428" s="27" t="s">
        <v>6</v>
      </c>
      <c r="B428" s="11"/>
      <c r="C428" s="5" t="s">
        <v>7</v>
      </c>
      <c r="D428" s="5" t="s">
        <v>7</v>
      </c>
    </row>
    <row r="429" spans="1:4" ht="15.75" x14ac:dyDescent="0.25">
      <c r="A429" s="11"/>
      <c r="B429" s="11"/>
      <c r="C429" s="5">
        <v>2011</v>
      </c>
      <c r="D429" s="5">
        <v>2012</v>
      </c>
    </row>
    <row r="430" spans="1:4" ht="16.5" thickBot="1" x14ac:dyDescent="0.3">
      <c r="A430" s="12"/>
      <c r="B430" s="12"/>
      <c r="C430" s="13" t="s">
        <v>8</v>
      </c>
      <c r="D430" s="13" t="s">
        <v>8</v>
      </c>
    </row>
    <row r="431" spans="1:4" ht="15.75" x14ac:dyDescent="0.25">
      <c r="B431" s="18"/>
    </row>
    <row r="432" spans="1:4" x14ac:dyDescent="0.25">
      <c r="A432" s="14">
        <v>2</v>
      </c>
      <c r="B432" s="14" t="s">
        <v>158</v>
      </c>
      <c r="C432" s="21">
        <v>8000000</v>
      </c>
      <c r="D432" s="21">
        <v>15000000</v>
      </c>
    </row>
    <row r="433" spans="1:4" x14ac:dyDescent="0.25">
      <c r="A433" s="14">
        <v>3</v>
      </c>
      <c r="B433" s="14" t="s">
        <v>9</v>
      </c>
      <c r="C433" s="21">
        <v>100000</v>
      </c>
      <c r="D433" s="21">
        <v>100000</v>
      </c>
    </row>
    <row r="434" spans="1:4" x14ac:dyDescent="0.25">
      <c r="A434" s="14">
        <v>4</v>
      </c>
      <c r="B434" s="14" t="s">
        <v>10</v>
      </c>
      <c r="C434" s="21">
        <v>1000000</v>
      </c>
      <c r="D434" s="21">
        <v>1000000</v>
      </c>
    </row>
    <row r="435" spans="1:4" x14ac:dyDescent="0.25">
      <c r="A435" s="14">
        <v>5</v>
      </c>
      <c r="B435" s="14" t="s">
        <v>66</v>
      </c>
      <c r="C435" s="21">
        <v>4000000</v>
      </c>
      <c r="D435" s="21">
        <v>1500000</v>
      </c>
    </row>
    <row r="436" spans="1:4" x14ac:dyDescent="0.25">
      <c r="A436" s="14">
        <v>6</v>
      </c>
      <c r="B436" s="14" t="s">
        <v>159</v>
      </c>
      <c r="C436" s="21">
        <v>1500000</v>
      </c>
      <c r="D436" s="21">
        <v>1000000</v>
      </c>
    </row>
    <row r="437" spans="1:4" x14ac:dyDescent="0.25">
      <c r="A437" s="14">
        <v>7</v>
      </c>
      <c r="B437" s="14" t="s">
        <v>160</v>
      </c>
      <c r="C437" s="21">
        <v>2500000</v>
      </c>
      <c r="D437" s="21">
        <v>1500000</v>
      </c>
    </row>
    <row r="438" spans="1:4" x14ac:dyDescent="0.25">
      <c r="A438" s="14">
        <v>8</v>
      </c>
      <c r="B438" s="14" t="s">
        <v>161</v>
      </c>
      <c r="C438" s="21">
        <v>500000</v>
      </c>
      <c r="D438" s="21">
        <v>0</v>
      </c>
    </row>
    <row r="439" spans="1:4" x14ac:dyDescent="0.25">
      <c r="A439" s="14"/>
      <c r="B439" s="14" t="s">
        <v>162</v>
      </c>
      <c r="C439" s="21">
        <v>16000000</v>
      </c>
      <c r="D439" s="21">
        <v>0</v>
      </c>
    </row>
    <row r="440" spans="1:4" x14ac:dyDescent="0.25">
      <c r="A440" s="14"/>
      <c r="B440" s="14" t="s">
        <v>163</v>
      </c>
      <c r="C440" s="21">
        <v>1000000</v>
      </c>
      <c r="D440" s="21">
        <v>0</v>
      </c>
    </row>
    <row r="441" spans="1:4" x14ac:dyDescent="0.25">
      <c r="A441" s="14">
        <v>9</v>
      </c>
      <c r="B441" s="14" t="s">
        <v>164</v>
      </c>
      <c r="C441" s="21">
        <v>0</v>
      </c>
      <c r="D441" s="21"/>
    </row>
    <row r="442" spans="1:4" x14ac:dyDescent="0.25">
      <c r="A442" s="14">
        <v>10</v>
      </c>
      <c r="B442" s="14" t="s">
        <v>165</v>
      </c>
      <c r="C442" s="21">
        <v>25000000</v>
      </c>
      <c r="D442" s="21">
        <v>5000000</v>
      </c>
    </row>
    <row r="443" spans="1:4" x14ac:dyDescent="0.25">
      <c r="A443" s="14"/>
      <c r="B443" s="14" t="s">
        <v>166</v>
      </c>
      <c r="C443" s="21">
        <v>23700000</v>
      </c>
      <c r="D443" s="21">
        <v>10000000</v>
      </c>
    </row>
    <row r="444" spans="1:4" x14ac:dyDescent="0.25">
      <c r="A444" s="14"/>
      <c r="B444" s="14" t="s">
        <v>167</v>
      </c>
      <c r="C444" s="21">
        <v>24000000</v>
      </c>
      <c r="D444" s="21">
        <v>20000000</v>
      </c>
    </row>
    <row r="445" spans="1:4" x14ac:dyDescent="0.25">
      <c r="A445" s="14"/>
      <c r="B445" s="14" t="s">
        <v>168</v>
      </c>
      <c r="C445" s="21"/>
      <c r="D445" s="21">
        <v>46700000</v>
      </c>
    </row>
    <row r="446" spans="1:4" x14ac:dyDescent="0.25">
      <c r="A446" s="14">
        <v>11</v>
      </c>
      <c r="B446" s="14" t="s">
        <v>17</v>
      </c>
      <c r="C446" s="21">
        <v>1000000</v>
      </c>
      <c r="D446" s="21">
        <v>1000000</v>
      </c>
    </row>
    <row r="447" spans="1:4" x14ac:dyDescent="0.25">
      <c r="A447" s="14">
        <v>12</v>
      </c>
      <c r="B447" s="16" t="s">
        <v>169</v>
      </c>
      <c r="C447" s="14"/>
      <c r="D447" s="14"/>
    </row>
    <row r="448" spans="1:4" x14ac:dyDescent="0.25">
      <c r="A448" s="14"/>
      <c r="B448" s="14" t="s">
        <v>170</v>
      </c>
      <c r="C448" s="21">
        <v>500000</v>
      </c>
      <c r="D448" s="21">
        <v>500000</v>
      </c>
    </row>
    <row r="449" spans="1:4" x14ac:dyDescent="0.25">
      <c r="A449" s="14"/>
      <c r="B449" s="14" t="s">
        <v>171</v>
      </c>
      <c r="C449" s="21">
        <v>150000</v>
      </c>
      <c r="D449" s="21">
        <v>150000</v>
      </c>
    </row>
    <row r="450" spans="1:4" x14ac:dyDescent="0.25">
      <c r="A450" s="14"/>
      <c r="B450" s="14" t="s">
        <v>172</v>
      </c>
      <c r="C450" s="21">
        <v>2000000</v>
      </c>
      <c r="D450" s="21">
        <v>2000000</v>
      </c>
    </row>
    <row r="451" spans="1:4" x14ac:dyDescent="0.25">
      <c r="A451" s="14"/>
      <c r="B451" s="14" t="s">
        <v>173</v>
      </c>
      <c r="C451" s="21">
        <v>50000</v>
      </c>
      <c r="D451" s="21">
        <v>50000</v>
      </c>
    </row>
    <row r="452" spans="1:4" x14ac:dyDescent="0.25">
      <c r="A452" s="14"/>
      <c r="B452" s="14" t="s">
        <v>174</v>
      </c>
      <c r="C452" s="21">
        <v>1000000</v>
      </c>
      <c r="D452" s="21">
        <v>1000000</v>
      </c>
    </row>
    <row r="453" spans="1:4" x14ac:dyDescent="0.25">
      <c r="A453" s="14"/>
      <c r="B453" s="14" t="s">
        <v>175</v>
      </c>
      <c r="C453" s="21">
        <v>3000000</v>
      </c>
      <c r="D453" s="21">
        <v>12000000</v>
      </c>
    </row>
    <row r="454" spans="1:4" x14ac:dyDescent="0.25">
      <c r="A454" s="14"/>
      <c r="B454" s="14" t="s">
        <v>176</v>
      </c>
      <c r="C454" s="21"/>
      <c r="D454" s="21"/>
    </row>
    <row r="455" spans="1:4" x14ac:dyDescent="0.25">
      <c r="A455" s="14"/>
      <c r="B455" s="14" t="s">
        <v>177</v>
      </c>
      <c r="C455" s="21">
        <v>2500000</v>
      </c>
      <c r="D455" s="21">
        <v>3500000</v>
      </c>
    </row>
    <row r="456" spans="1:4" x14ac:dyDescent="0.25">
      <c r="A456" s="14"/>
      <c r="B456" s="14" t="s">
        <v>178</v>
      </c>
      <c r="C456" s="21">
        <v>2000000</v>
      </c>
      <c r="D456" s="21">
        <v>2000000</v>
      </c>
    </row>
    <row r="458" spans="1:4" ht="16.5" thickBot="1" x14ac:dyDescent="0.3">
      <c r="B458" s="18" t="s">
        <v>50</v>
      </c>
      <c r="C458" s="23">
        <f>SUM(C431:C456)</f>
        <v>119500000</v>
      </c>
      <c r="D458" s="23">
        <f>SUM(D431:D456)</f>
        <v>124000000</v>
      </c>
    </row>
    <row r="460" spans="1:4" ht="15.75" x14ac:dyDescent="0.25">
      <c r="C460" s="42"/>
      <c r="D460" s="42"/>
    </row>
    <row r="461" spans="1:4" ht="23.25" x14ac:dyDescent="0.35">
      <c r="B461" s="1" t="s">
        <v>0</v>
      </c>
      <c r="D461">
        <v>107</v>
      </c>
    </row>
    <row r="462" spans="1:4" ht="26.25" x14ac:dyDescent="0.4">
      <c r="A462" s="3"/>
      <c r="B462" s="2"/>
    </row>
    <row r="463" spans="1:4" ht="15.75" x14ac:dyDescent="0.25">
      <c r="A463" s="3"/>
      <c r="B463" s="38" t="s">
        <v>179</v>
      </c>
    </row>
    <row r="464" spans="1:4" ht="15.75" x14ac:dyDescent="0.25">
      <c r="A464" s="3"/>
      <c r="B464" s="5"/>
    </row>
    <row r="465" spans="1:4" ht="15.75" x14ac:dyDescent="0.25">
      <c r="A465" s="20"/>
      <c r="B465" s="5" t="s">
        <v>52</v>
      </c>
    </row>
    <row r="466" spans="1:4" ht="15.75" x14ac:dyDescent="0.25">
      <c r="A466" s="3"/>
      <c r="C466" s="7"/>
      <c r="D466" s="7"/>
    </row>
    <row r="467" spans="1:4" ht="15.75" x14ac:dyDescent="0.25">
      <c r="A467" s="8" t="s">
        <v>3</v>
      </c>
      <c r="B467" s="9" t="s">
        <v>4</v>
      </c>
      <c r="C467" s="9" t="s">
        <v>5</v>
      </c>
      <c r="D467" s="9" t="s">
        <v>5</v>
      </c>
    </row>
    <row r="468" spans="1:4" ht="15.75" x14ac:dyDescent="0.25">
      <c r="A468" s="27" t="s">
        <v>6</v>
      </c>
      <c r="B468" s="11"/>
      <c r="C468" s="5" t="s">
        <v>7</v>
      </c>
      <c r="D468" s="5" t="s">
        <v>7</v>
      </c>
    </row>
    <row r="469" spans="1:4" ht="15.75" x14ac:dyDescent="0.25">
      <c r="A469" s="11"/>
      <c r="B469" s="11"/>
      <c r="C469" s="5">
        <v>2011</v>
      </c>
      <c r="D469" s="5">
        <v>2012</v>
      </c>
    </row>
    <row r="470" spans="1:4" ht="16.5" thickBot="1" x14ac:dyDescent="0.3">
      <c r="A470" s="12"/>
      <c r="B470" s="12"/>
      <c r="C470" s="13" t="s">
        <v>8</v>
      </c>
      <c r="D470" s="13" t="s">
        <v>8</v>
      </c>
    </row>
    <row r="472" spans="1:4" x14ac:dyDescent="0.25">
      <c r="A472" s="456">
        <v>2</v>
      </c>
      <c r="B472" s="33" t="s">
        <v>603</v>
      </c>
      <c r="C472" s="45">
        <v>6000000</v>
      </c>
      <c r="D472" s="45">
        <v>6000000</v>
      </c>
    </row>
    <row r="473" spans="1:4" x14ac:dyDescent="0.25">
      <c r="A473" s="456">
        <v>3</v>
      </c>
      <c r="B473" s="14" t="s">
        <v>9</v>
      </c>
      <c r="C473" s="45">
        <v>1000000</v>
      </c>
      <c r="D473" s="45">
        <v>1000000</v>
      </c>
    </row>
    <row r="474" spans="1:4" x14ac:dyDescent="0.25">
      <c r="A474" s="456">
        <v>4</v>
      </c>
      <c r="B474" s="44" t="s">
        <v>180</v>
      </c>
      <c r="C474" s="45">
        <v>1000000</v>
      </c>
      <c r="D474" s="45">
        <v>1000000</v>
      </c>
    </row>
    <row r="475" spans="1:4" x14ac:dyDescent="0.25">
      <c r="A475" s="456">
        <v>5</v>
      </c>
      <c r="B475" s="44" t="s">
        <v>181</v>
      </c>
      <c r="C475" s="45">
        <v>10000000</v>
      </c>
      <c r="D475" s="45">
        <v>10000000</v>
      </c>
    </row>
    <row r="476" spans="1:4" x14ac:dyDescent="0.25">
      <c r="A476" s="456">
        <v>6</v>
      </c>
      <c r="B476" s="14" t="s">
        <v>159</v>
      </c>
      <c r="C476" s="45">
        <v>3500000</v>
      </c>
      <c r="D476" s="45">
        <v>3500000</v>
      </c>
    </row>
    <row r="477" spans="1:4" x14ac:dyDescent="0.25">
      <c r="A477" s="456">
        <v>7</v>
      </c>
      <c r="B477" s="14" t="s">
        <v>160</v>
      </c>
      <c r="C477" s="45">
        <v>2500000</v>
      </c>
      <c r="D477" s="45">
        <v>2500000</v>
      </c>
    </row>
    <row r="478" spans="1:4" x14ac:dyDescent="0.25">
      <c r="A478" s="456">
        <v>8</v>
      </c>
      <c r="B478" s="44" t="s">
        <v>53</v>
      </c>
      <c r="C478" s="45">
        <v>2500000</v>
      </c>
      <c r="D478" s="45">
        <v>2500000</v>
      </c>
    </row>
    <row r="479" spans="1:4" x14ac:dyDescent="0.25">
      <c r="A479" s="456">
        <v>9</v>
      </c>
      <c r="B479" s="14" t="s">
        <v>182</v>
      </c>
      <c r="C479" s="45">
        <v>0</v>
      </c>
      <c r="D479" s="45">
        <v>0</v>
      </c>
    </row>
    <row r="480" spans="1:4" x14ac:dyDescent="0.25">
      <c r="A480" s="456">
        <v>10</v>
      </c>
      <c r="B480" s="44" t="s">
        <v>16</v>
      </c>
      <c r="C480" s="45">
        <v>10500000</v>
      </c>
      <c r="D480" s="45">
        <v>10500000</v>
      </c>
    </row>
    <row r="481" spans="1:4" x14ac:dyDescent="0.25">
      <c r="A481" s="456">
        <v>11</v>
      </c>
      <c r="B481" s="44" t="s">
        <v>59</v>
      </c>
      <c r="C481" s="45">
        <v>1000000</v>
      </c>
      <c r="D481" s="45">
        <v>1000000</v>
      </c>
    </row>
    <row r="482" spans="1:4" x14ac:dyDescent="0.25">
      <c r="A482" s="456">
        <v>12</v>
      </c>
      <c r="B482" s="16" t="s">
        <v>18</v>
      </c>
      <c r="C482" s="45"/>
      <c r="D482" s="45"/>
    </row>
    <row r="483" spans="1:4" x14ac:dyDescent="0.25">
      <c r="A483" s="43"/>
      <c r="B483" s="44" t="s">
        <v>183</v>
      </c>
      <c r="C483" s="45">
        <v>4000000</v>
      </c>
      <c r="D483" s="45">
        <v>4000000</v>
      </c>
    </row>
    <row r="484" spans="1:4" x14ac:dyDescent="0.25">
      <c r="A484" s="43"/>
      <c r="B484" s="44" t="s">
        <v>184</v>
      </c>
      <c r="C484" s="45">
        <v>10000000</v>
      </c>
      <c r="D484" s="45">
        <v>10000000</v>
      </c>
    </row>
    <row r="485" spans="1:4" x14ac:dyDescent="0.25">
      <c r="A485" s="46"/>
      <c r="B485" s="47" t="s">
        <v>185</v>
      </c>
      <c r="C485" s="45">
        <v>5000000</v>
      </c>
      <c r="D485" s="45">
        <v>5000000</v>
      </c>
    </row>
    <row r="486" spans="1:4" x14ac:dyDescent="0.25">
      <c r="A486" s="48"/>
      <c r="B486" s="49"/>
      <c r="C486" s="50"/>
      <c r="D486" s="50"/>
    </row>
    <row r="487" spans="1:4" ht="16.5" thickBot="1" x14ac:dyDescent="0.3">
      <c r="A487" s="51"/>
      <c r="B487" s="5" t="s">
        <v>50</v>
      </c>
      <c r="C487" s="52">
        <f>SUM(C472:C485)</f>
        <v>57000000</v>
      </c>
      <c r="D487" s="52">
        <f>SUM(D472:D485)</f>
        <v>57000000</v>
      </c>
    </row>
    <row r="488" spans="1:4" ht="15.75" x14ac:dyDescent="0.25">
      <c r="A488" s="3"/>
    </row>
    <row r="490" spans="1:4" ht="23.25" x14ac:dyDescent="0.35">
      <c r="A490" s="58">
        <v>108</v>
      </c>
      <c r="B490" s="1" t="s">
        <v>0</v>
      </c>
    </row>
    <row r="491" spans="1:4" ht="26.25" x14ac:dyDescent="0.4">
      <c r="B491" s="2"/>
    </row>
    <row r="492" spans="1:4" ht="15.75" x14ac:dyDescent="0.25">
      <c r="A492" s="3"/>
      <c r="B492" s="5" t="s">
        <v>4401</v>
      </c>
    </row>
    <row r="493" spans="1:4" ht="15.75" x14ac:dyDescent="0.25">
      <c r="A493" s="3"/>
      <c r="B493" s="5"/>
    </row>
    <row r="494" spans="1:4" ht="15.75" x14ac:dyDescent="0.25">
      <c r="A494" s="3"/>
      <c r="B494" s="5" t="s">
        <v>52</v>
      </c>
    </row>
    <row r="495" spans="1:4" ht="15.75" x14ac:dyDescent="0.25">
      <c r="A495" s="3"/>
      <c r="B495" s="18"/>
      <c r="C495" s="7"/>
      <c r="D495" s="7"/>
    </row>
    <row r="496" spans="1:4" ht="15.75" x14ac:dyDescent="0.25">
      <c r="A496" s="8" t="s">
        <v>3</v>
      </c>
      <c r="B496" s="9" t="s">
        <v>4</v>
      </c>
      <c r="C496" s="9" t="s">
        <v>5</v>
      </c>
      <c r="D496" s="9" t="s">
        <v>5</v>
      </c>
    </row>
    <row r="497" spans="1:4" ht="15.75" x14ac:dyDescent="0.25">
      <c r="A497" s="27" t="s">
        <v>6</v>
      </c>
      <c r="B497" s="11"/>
      <c r="C497" s="5" t="s">
        <v>7</v>
      </c>
      <c r="D497" s="5" t="s">
        <v>7</v>
      </c>
    </row>
    <row r="498" spans="1:4" ht="15.75" x14ac:dyDescent="0.25">
      <c r="A498" s="11"/>
      <c r="B498" s="11"/>
      <c r="C498" s="5">
        <v>2011</v>
      </c>
      <c r="D498" s="5">
        <v>2012</v>
      </c>
    </row>
    <row r="499" spans="1:4" ht="16.5" thickBot="1" x14ac:dyDescent="0.3">
      <c r="A499" s="12"/>
      <c r="B499" s="12"/>
      <c r="C499" s="13" t="s">
        <v>8</v>
      </c>
      <c r="D499" s="13" t="s">
        <v>8</v>
      </c>
    </row>
    <row r="501" spans="1:4" x14ac:dyDescent="0.25">
      <c r="A501" s="14">
        <v>2</v>
      </c>
      <c r="B501" s="33" t="s">
        <v>603</v>
      </c>
      <c r="C501" s="21">
        <v>15000000</v>
      </c>
      <c r="D501" s="21">
        <v>15000000</v>
      </c>
    </row>
    <row r="502" spans="1:4" x14ac:dyDescent="0.25">
      <c r="A502" s="14">
        <v>3</v>
      </c>
      <c r="B502" s="14" t="s">
        <v>9</v>
      </c>
      <c r="C502" s="21">
        <v>5000000</v>
      </c>
      <c r="D502" s="21">
        <v>1500000</v>
      </c>
    </row>
    <row r="503" spans="1:4" x14ac:dyDescent="0.25">
      <c r="A503" s="14">
        <v>4</v>
      </c>
      <c r="B503" s="14" t="s">
        <v>10</v>
      </c>
      <c r="C503" s="21">
        <v>150000</v>
      </c>
      <c r="D503" s="21">
        <v>150000</v>
      </c>
    </row>
    <row r="504" spans="1:4" x14ac:dyDescent="0.25">
      <c r="A504" s="14">
        <v>5</v>
      </c>
      <c r="B504" s="14" t="s">
        <v>11</v>
      </c>
      <c r="C504" s="21">
        <v>2500000</v>
      </c>
      <c r="D504" s="21">
        <v>5000000</v>
      </c>
    </row>
    <row r="505" spans="1:4" x14ac:dyDescent="0.25">
      <c r="A505" s="14">
        <v>6</v>
      </c>
      <c r="B505" s="14" t="s">
        <v>186</v>
      </c>
      <c r="C505" s="21">
        <v>5000000</v>
      </c>
      <c r="D505" s="21">
        <v>2500000</v>
      </c>
    </row>
    <row r="506" spans="1:4" x14ac:dyDescent="0.25">
      <c r="A506" s="14">
        <v>7</v>
      </c>
      <c r="B506" s="14" t="s">
        <v>187</v>
      </c>
      <c r="C506" s="21">
        <v>3000000</v>
      </c>
      <c r="D506" s="21">
        <v>10850000</v>
      </c>
    </row>
    <row r="507" spans="1:4" x14ac:dyDescent="0.25">
      <c r="A507" s="14">
        <v>8</v>
      </c>
      <c r="B507" s="14" t="s">
        <v>53</v>
      </c>
      <c r="C507" s="21">
        <v>0</v>
      </c>
      <c r="D507" s="21">
        <v>0</v>
      </c>
    </row>
    <row r="508" spans="1:4" x14ac:dyDescent="0.25">
      <c r="A508" s="14">
        <v>9</v>
      </c>
      <c r="B508" s="14" t="s">
        <v>188</v>
      </c>
      <c r="C508" s="21">
        <v>5000000</v>
      </c>
      <c r="D508" s="21">
        <v>0</v>
      </c>
    </row>
    <row r="509" spans="1:4" x14ac:dyDescent="0.25">
      <c r="A509" s="14">
        <v>10</v>
      </c>
      <c r="B509" s="14" t="s">
        <v>16</v>
      </c>
      <c r="C509" s="21">
        <v>20000000</v>
      </c>
      <c r="D509" s="21">
        <v>20000000</v>
      </c>
    </row>
    <row r="510" spans="1:4" x14ac:dyDescent="0.25">
      <c r="A510" s="14">
        <v>11</v>
      </c>
      <c r="B510" s="14" t="s">
        <v>189</v>
      </c>
      <c r="C510" s="21">
        <v>2000000</v>
      </c>
      <c r="D510" s="21">
        <v>3500000</v>
      </c>
    </row>
    <row r="511" spans="1:4" x14ac:dyDescent="0.25">
      <c r="A511" s="14">
        <v>12</v>
      </c>
      <c r="B511" s="16" t="s">
        <v>169</v>
      </c>
      <c r="C511" s="21">
        <v>0</v>
      </c>
      <c r="D511" s="21">
        <v>0</v>
      </c>
    </row>
    <row r="512" spans="1:4" x14ac:dyDescent="0.25">
      <c r="A512" s="14"/>
      <c r="B512" s="14" t="s">
        <v>190</v>
      </c>
      <c r="C512" s="21">
        <v>650000</v>
      </c>
      <c r="D512" s="21">
        <v>1000000</v>
      </c>
    </row>
    <row r="513" spans="1:4" x14ac:dyDescent="0.25">
      <c r="A513" s="14"/>
      <c r="B513" s="14" t="s">
        <v>191</v>
      </c>
      <c r="C513" s="21">
        <v>16500000</v>
      </c>
      <c r="D513" s="21">
        <v>14000000</v>
      </c>
    </row>
    <row r="514" spans="1:4" x14ac:dyDescent="0.25">
      <c r="A514" s="14"/>
      <c r="B514" s="14" t="s">
        <v>192</v>
      </c>
      <c r="C514" s="21">
        <v>0</v>
      </c>
      <c r="D514" s="21">
        <v>0</v>
      </c>
    </row>
    <row r="515" spans="1:4" x14ac:dyDescent="0.25">
      <c r="A515" s="14"/>
      <c r="B515" s="14" t="s">
        <v>193</v>
      </c>
      <c r="C515" s="21">
        <v>0</v>
      </c>
      <c r="D515" s="21">
        <v>5000000</v>
      </c>
    </row>
    <row r="516" spans="1:4" x14ac:dyDescent="0.25">
      <c r="A516" s="14"/>
      <c r="B516" s="14" t="s">
        <v>194</v>
      </c>
      <c r="C516" s="21">
        <v>40000000</v>
      </c>
      <c r="D516" s="21">
        <v>20000000</v>
      </c>
    </row>
    <row r="517" spans="1:4" x14ac:dyDescent="0.25">
      <c r="A517" s="14"/>
      <c r="B517" s="14" t="s">
        <v>195</v>
      </c>
      <c r="C517" s="21">
        <v>5000000</v>
      </c>
      <c r="D517" s="21">
        <v>5000000</v>
      </c>
    </row>
    <row r="518" spans="1:4" x14ac:dyDescent="0.25">
      <c r="A518" s="14"/>
      <c r="B518" s="14" t="s">
        <v>196</v>
      </c>
      <c r="C518" s="21">
        <v>5000000</v>
      </c>
      <c r="D518" s="21">
        <v>2000000</v>
      </c>
    </row>
    <row r="519" spans="1:4" x14ac:dyDescent="0.25">
      <c r="A519" s="14"/>
      <c r="B519" s="14" t="s">
        <v>197</v>
      </c>
      <c r="C519" s="21">
        <v>30000000</v>
      </c>
      <c r="D519" s="21">
        <v>10000000</v>
      </c>
    </row>
    <row r="520" spans="1:4" x14ac:dyDescent="0.25">
      <c r="A520" s="14"/>
      <c r="B520" s="14" t="s">
        <v>198</v>
      </c>
      <c r="C520" s="21">
        <v>30000000</v>
      </c>
      <c r="D520" s="21">
        <v>10000000</v>
      </c>
    </row>
    <row r="521" spans="1:4" x14ac:dyDescent="0.25">
      <c r="A521" s="14"/>
      <c r="B521" s="14" t="s">
        <v>199</v>
      </c>
      <c r="C521" s="21">
        <v>0</v>
      </c>
      <c r="D521" s="21">
        <v>3000000</v>
      </c>
    </row>
    <row r="522" spans="1:4" x14ac:dyDescent="0.25">
      <c r="A522" s="14"/>
      <c r="B522" s="14" t="s">
        <v>200</v>
      </c>
      <c r="C522" s="21">
        <v>0</v>
      </c>
      <c r="D522" s="21">
        <v>1500000</v>
      </c>
    </row>
    <row r="523" spans="1:4" ht="15.75" x14ac:dyDescent="0.25">
      <c r="B523" s="3"/>
      <c r="C523" s="26"/>
      <c r="D523" s="26"/>
    </row>
    <row r="524" spans="1:4" ht="16.5" thickBot="1" x14ac:dyDescent="0.3">
      <c r="B524" s="18" t="s">
        <v>50</v>
      </c>
      <c r="C524" s="23">
        <f>SUM(C501:C523)</f>
        <v>184800000</v>
      </c>
      <c r="D524" s="23">
        <f>SUM(D501:D523)</f>
        <v>130000000</v>
      </c>
    </row>
    <row r="525" spans="1:4" ht="15.75" x14ac:dyDescent="0.25">
      <c r="A525" s="3"/>
      <c r="B525" s="18"/>
      <c r="C525" s="7"/>
      <c r="D525" s="7"/>
    </row>
    <row r="526" spans="1:4" ht="23.25" x14ac:dyDescent="0.35">
      <c r="B526" s="1" t="s">
        <v>0</v>
      </c>
      <c r="C526" s="3"/>
      <c r="D526" s="3">
        <v>109</v>
      </c>
    </row>
    <row r="527" spans="1:4" ht="26.25" x14ac:dyDescent="0.4">
      <c r="A527" s="3"/>
      <c r="B527" s="2"/>
      <c r="C527" s="7"/>
      <c r="D527" s="7"/>
    </row>
    <row r="528" spans="1:4" ht="15.75" x14ac:dyDescent="0.25">
      <c r="A528" s="3"/>
      <c r="B528" s="38" t="s">
        <v>201</v>
      </c>
      <c r="C528" s="7"/>
      <c r="D528" s="7"/>
    </row>
    <row r="529" spans="1:4" ht="15.75" x14ac:dyDescent="0.25">
      <c r="A529" s="3"/>
      <c r="B529" s="5"/>
      <c r="C529" s="7"/>
      <c r="D529" s="7"/>
    </row>
    <row r="530" spans="1:4" ht="15.75" x14ac:dyDescent="0.25">
      <c r="A530" s="3"/>
      <c r="B530" s="5" t="s">
        <v>52</v>
      </c>
      <c r="C530" s="7"/>
      <c r="D530" s="7"/>
    </row>
    <row r="531" spans="1:4" ht="15.75" x14ac:dyDescent="0.25">
      <c r="A531" s="8" t="s">
        <v>3</v>
      </c>
      <c r="B531" s="9" t="s">
        <v>4</v>
      </c>
      <c r="C531" s="9" t="s">
        <v>5</v>
      </c>
      <c r="D531" s="9" t="s">
        <v>5</v>
      </c>
    </row>
    <row r="532" spans="1:4" ht="15.75" x14ac:dyDescent="0.25">
      <c r="A532" s="27" t="s">
        <v>6</v>
      </c>
      <c r="B532" s="11"/>
      <c r="C532" s="5" t="s">
        <v>7</v>
      </c>
      <c r="D532" s="5" t="s">
        <v>7</v>
      </c>
    </row>
    <row r="533" spans="1:4" ht="15.75" x14ac:dyDescent="0.25">
      <c r="A533" s="11"/>
      <c r="B533" s="11"/>
      <c r="C533" s="5">
        <v>2011</v>
      </c>
      <c r="D533" s="5">
        <v>2012</v>
      </c>
    </row>
    <row r="534" spans="1:4" ht="16.5" thickBot="1" x14ac:dyDescent="0.3">
      <c r="A534" s="12"/>
      <c r="B534" s="12"/>
      <c r="C534" s="13" t="s">
        <v>8</v>
      </c>
      <c r="D534" s="13" t="s">
        <v>8</v>
      </c>
    </row>
    <row r="535" spans="1:4" ht="15.75" x14ac:dyDescent="0.25">
      <c r="B535" s="3"/>
    </row>
    <row r="536" spans="1:4" x14ac:dyDescent="0.25">
      <c r="A536" s="14">
        <v>2</v>
      </c>
      <c r="B536" s="33" t="s">
        <v>4425</v>
      </c>
      <c r="C536" s="21">
        <v>55000000</v>
      </c>
      <c r="D536" s="21">
        <v>80000000</v>
      </c>
    </row>
    <row r="537" spans="1:4" x14ac:dyDescent="0.25">
      <c r="A537" s="14">
        <v>3</v>
      </c>
      <c r="B537" s="14" t="s">
        <v>9</v>
      </c>
      <c r="C537" s="21">
        <v>500000</v>
      </c>
      <c r="D537" s="21">
        <v>500000</v>
      </c>
    </row>
    <row r="538" spans="1:4" x14ac:dyDescent="0.25">
      <c r="A538" s="14">
        <v>4</v>
      </c>
      <c r="B538" s="14" t="s">
        <v>10</v>
      </c>
      <c r="C538" s="21">
        <v>0</v>
      </c>
      <c r="D538" s="21">
        <v>0</v>
      </c>
    </row>
    <row r="539" spans="1:4" x14ac:dyDescent="0.25">
      <c r="A539" s="14">
        <v>5</v>
      </c>
      <c r="B539" s="14" t="s">
        <v>11</v>
      </c>
      <c r="C539" s="21">
        <v>2000000</v>
      </c>
      <c r="D539" s="21">
        <v>2000000</v>
      </c>
    </row>
    <row r="540" spans="1:4" x14ac:dyDescent="0.25">
      <c r="A540" s="14">
        <v>6</v>
      </c>
      <c r="B540" s="14" t="s">
        <v>202</v>
      </c>
      <c r="C540" s="21">
        <v>1000000</v>
      </c>
      <c r="D540" s="21">
        <v>1000000</v>
      </c>
    </row>
    <row r="541" spans="1:4" x14ac:dyDescent="0.25">
      <c r="A541" s="14">
        <v>7</v>
      </c>
      <c r="B541" s="14" t="s">
        <v>203</v>
      </c>
      <c r="C541" s="21">
        <v>4000000</v>
      </c>
      <c r="D541" s="21">
        <v>5000000</v>
      </c>
    </row>
    <row r="542" spans="1:4" x14ac:dyDescent="0.25">
      <c r="A542" s="14">
        <v>8</v>
      </c>
      <c r="B542" s="14" t="s">
        <v>53</v>
      </c>
      <c r="C542" s="21">
        <v>0</v>
      </c>
      <c r="D542" s="21">
        <v>40000000</v>
      </c>
    </row>
    <row r="543" spans="1:4" x14ac:dyDescent="0.25">
      <c r="A543" s="14">
        <v>9</v>
      </c>
      <c r="B543" s="14" t="s">
        <v>54</v>
      </c>
      <c r="C543" s="21">
        <v>1000000</v>
      </c>
      <c r="D543" s="21">
        <v>1000000</v>
      </c>
    </row>
    <row r="544" spans="1:4" x14ac:dyDescent="0.25">
      <c r="A544" s="14">
        <v>10</v>
      </c>
      <c r="B544" s="14" t="s">
        <v>16</v>
      </c>
      <c r="C544" s="21">
        <v>12000000</v>
      </c>
      <c r="D544" s="21">
        <v>43500000</v>
      </c>
    </row>
    <row r="545" spans="1:4" x14ac:dyDescent="0.25">
      <c r="A545" s="14">
        <v>11</v>
      </c>
      <c r="B545" s="14" t="s">
        <v>59</v>
      </c>
      <c r="C545" s="21">
        <v>4000000</v>
      </c>
      <c r="D545" s="21">
        <v>4000000</v>
      </c>
    </row>
    <row r="546" spans="1:4" x14ac:dyDescent="0.25">
      <c r="A546" s="14">
        <v>12</v>
      </c>
      <c r="B546" s="16" t="s">
        <v>169</v>
      </c>
      <c r="C546" s="15"/>
      <c r="D546" s="15"/>
    </row>
    <row r="547" spans="1:4" x14ac:dyDescent="0.25">
      <c r="A547" s="14"/>
      <c r="B547" s="14" t="s">
        <v>204</v>
      </c>
      <c r="C547" s="21">
        <v>22500000</v>
      </c>
      <c r="D547" s="21">
        <v>20000000</v>
      </c>
    </row>
    <row r="548" spans="1:4" x14ac:dyDescent="0.25">
      <c r="A548" s="14"/>
      <c r="B548" s="14" t="s">
        <v>205</v>
      </c>
      <c r="C548" s="21">
        <v>3000000</v>
      </c>
      <c r="D548" s="21">
        <v>3000000</v>
      </c>
    </row>
    <row r="549" spans="1:4" x14ac:dyDescent="0.25">
      <c r="A549" s="14"/>
      <c r="B549" s="14" t="s">
        <v>206</v>
      </c>
      <c r="C549" s="21">
        <v>5000000</v>
      </c>
      <c r="D549" s="21">
        <v>3000000</v>
      </c>
    </row>
    <row r="550" spans="1:4" x14ac:dyDescent="0.25">
      <c r="A550" s="14"/>
      <c r="B550" s="14" t="s">
        <v>4157</v>
      </c>
      <c r="C550" s="21">
        <v>0</v>
      </c>
      <c r="D550" s="21">
        <v>2000000</v>
      </c>
    </row>
    <row r="551" spans="1:4" x14ac:dyDescent="0.25">
      <c r="A551" s="14"/>
      <c r="B551" s="14" t="s">
        <v>207</v>
      </c>
      <c r="C551" s="21">
        <v>3000000</v>
      </c>
      <c r="D551" s="21">
        <v>3000000</v>
      </c>
    </row>
    <row r="552" spans="1:4" x14ac:dyDescent="0.25">
      <c r="A552" s="14"/>
      <c r="B552" s="14" t="s">
        <v>208</v>
      </c>
      <c r="C552" s="21">
        <v>5000000</v>
      </c>
      <c r="D552" s="21">
        <v>0</v>
      </c>
    </row>
    <row r="553" spans="1:4" x14ac:dyDescent="0.25">
      <c r="A553" s="14"/>
      <c r="B553" s="14" t="s">
        <v>209</v>
      </c>
      <c r="C553" s="15"/>
      <c r="D553" s="15"/>
    </row>
    <row r="554" spans="1:4" x14ac:dyDescent="0.25">
      <c r="A554" s="14"/>
      <c r="B554" s="14" t="s">
        <v>210</v>
      </c>
      <c r="C554" s="21">
        <v>5000000</v>
      </c>
      <c r="D554" s="21">
        <v>5000000</v>
      </c>
    </row>
    <row r="555" spans="1:4" x14ac:dyDescent="0.25">
      <c r="A555" s="14"/>
      <c r="B555" s="14" t="s">
        <v>4426</v>
      </c>
      <c r="C555" s="21"/>
      <c r="D555" s="21">
        <v>500000</v>
      </c>
    </row>
    <row r="556" spans="1:4" x14ac:dyDescent="0.25">
      <c r="A556" s="14"/>
      <c r="B556" s="14" t="s">
        <v>4427</v>
      </c>
      <c r="C556" s="21"/>
      <c r="D556" s="21"/>
    </row>
    <row r="557" spans="1:4" x14ac:dyDescent="0.25">
      <c r="A557" s="14"/>
      <c r="B557" s="14" t="s">
        <v>4158</v>
      </c>
      <c r="C557" s="21">
        <v>500000</v>
      </c>
      <c r="D557" s="21">
        <v>500000</v>
      </c>
    </row>
    <row r="558" spans="1:4" x14ac:dyDescent="0.25">
      <c r="A558" s="14"/>
      <c r="B558" s="14" t="s">
        <v>4159</v>
      </c>
      <c r="C558" s="15"/>
      <c r="D558" s="15"/>
    </row>
    <row r="559" spans="1:4" x14ac:dyDescent="0.25">
      <c r="A559" s="14"/>
      <c r="B559" s="14" t="s">
        <v>211</v>
      </c>
      <c r="C559" s="21">
        <v>2000000</v>
      </c>
      <c r="D559" s="21">
        <v>2000000</v>
      </c>
    </row>
    <row r="560" spans="1:4" x14ac:dyDescent="0.25">
      <c r="A560" s="14"/>
      <c r="B560" s="14" t="s">
        <v>4160</v>
      </c>
      <c r="C560" s="21">
        <v>0</v>
      </c>
      <c r="D560" s="21">
        <v>2000000</v>
      </c>
    </row>
    <row r="561" spans="1:4" x14ac:dyDescent="0.25">
      <c r="A561" s="14"/>
      <c r="B561" s="14" t="s">
        <v>4161</v>
      </c>
      <c r="C561" s="21">
        <v>5000000</v>
      </c>
      <c r="D561" s="21">
        <v>0</v>
      </c>
    </row>
    <row r="562" spans="1:4" x14ac:dyDescent="0.25">
      <c r="A562" s="14"/>
      <c r="B562" s="14" t="s">
        <v>4162</v>
      </c>
      <c r="C562" s="21">
        <v>1000000</v>
      </c>
      <c r="D562" s="21">
        <v>0</v>
      </c>
    </row>
    <row r="563" spans="1:4" x14ac:dyDescent="0.25">
      <c r="A563" s="14"/>
      <c r="B563" s="14" t="s">
        <v>4163</v>
      </c>
      <c r="C563" s="21">
        <v>1000000</v>
      </c>
      <c r="D563" s="21">
        <v>0</v>
      </c>
    </row>
    <row r="564" spans="1:4" x14ac:dyDescent="0.25">
      <c r="A564" s="14"/>
      <c r="B564" s="14" t="s">
        <v>4164</v>
      </c>
      <c r="C564" s="21">
        <v>4000000</v>
      </c>
      <c r="D564" s="21">
        <v>4000000</v>
      </c>
    </row>
    <row r="565" spans="1:4" x14ac:dyDescent="0.25">
      <c r="A565" s="14"/>
      <c r="B565" s="14" t="s">
        <v>4165</v>
      </c>
      <c r="C565" s="21"/>
      <c r="D565" s="21">
        <v>2000000</v>
      </c>
    </row>
    <row r="566" spans="1:4" x14ac:dyDescent="0.25">
      <c r="A566" s="14"/>
      <c r="B566" s="14" t="s">
        <v>4166</v>
      </c>
      <c r="C566" s="15"/>
      <c r="D566" s="15"/>
    </row>
    <row r="567" spans="1:4" x14ac:dyDescent="0.25">
      <c r="A567" s="14"/>
      <c r="B567" s="14" t="s">
        <v>212</v>
      </c>
      <c r="C567" s="21">
        <v>4000000</v>
      </c>
      <c r="D567" s="21">
        <v>4000000</v>
      </c>
    </row>
    <row r="568" spans="1:4" x14ac:dyDescent="0.25">
      <c r="A568" s="14"/>
      <c r="B568" s="14" t="s">
        <v>4167</v>
      </c>
      <c r="C568" s="21">
        <v>1000000</v>
      </c>
      <c r="D568" s="21">
        <v>7500000</v>
      </c>
    </row>
    <row r="569" spans="1:4" x14ac:dyDescent="0.25">
      <c r="A569" s="14"/>
      <c r="B569" s="14" t="s">
        <v>4173</v>
      </c>
      <c r="C569" s="21">
        <v>10000000</v>
      </c>
      <c r="D569" s="21">
        <v>10000000</v>
      </c>
    </row>
    <row r="570" spans="1:4" x14ac:dyDescent="0.25">
      <c r="A570" s="14"/>
      <c r="B570" s="14" t="s">
        <v>4174</v>
      </c>
      <c r="C570" s="15"/>
      <c r="D570" s="15"/>
    </row>
    <row r="571" spans="1:4" x14ac:dyDescent="0.25">
      <c r="A571" s="14"/>
      <c r="B571" s="14" t="s">
        <v>213</v>
      </c>
      <c r="C571" s="21">
        <v>15000000</v>
      </c>
      <c r="D571" s="21">
        <v>11000000</v>
      </c>
    </row>
    <row r="572" spans="1:4" x14ac:dyDescent="0.25">
      <c r="A572" s="14"/>
      <c r="B572" s="14" t="s">
        <v>4168</v>
      </c>
      <c r="C572" s="21">
        <v>4000000</v>
      </c>
      <c r="D572" s="21">
        <v>4000000</v>
      </c>
    </row>
    <row r="573" spans="1:4" x14ac:dyDescent="0.25">
      <c r="A573" s="14"/>
      <c r="B573" s="14" t="s">
        <v>4169</v>
      </c>
      <c r="C573" s="15">
        <v>0</v>
      </c>
      <c r="D573" s="15">
        <v>4250000</v>
      </c>
    </row>
    <row r="574" spans="1:4" x14ac:dyDescent="0.25">
      <c r="A574" s="14"/>
      <c r="B574" s="14" t="s">
        <v>4170</v>
      </c>
      <c r="C574" s="15">
        <v>7000000</v>
      </c>
      <c r="D574" s="15">
        <v>4000000</v>
      </c>
    </row>
    <row r="575" spans="1:4" x14ac:dyDescent="0.25">
      <c r="A575" s="14"/>
      <c r="B575" s="14" t="s">
        <v>4171</v>
      </c>
      <c r="C575" s="15">
        <v>50000000</v>
      </c>
      <c r="D575" s="15">
        <v>0</v>
      </c>
    </row>
    <row r="576" spans="1:4" x14ac:dyDescent="0.25">
      <c r="A576" s="14"/>
      <c r="B576" s="14" t="s">
        <v>4172</v>
      </c>
      <c r="C576" s="15">
        <v>2500000</v>
      </c>
      <c r="D576" s="15">
        <v>2000000</v>
      </c>
    </row>
    <row r="577" spans="1:4" x14ac:dyDescent="0.25">
      <c r="A577" s="14"/>
      <c r="B577" s="14" t="s">
        <v>4176</v>
      </c>
      <c r="C577" s="15">
        <v>0</v>
      </c>
      <c r="D577" s="15">
        <v>1000000</v>
      </c>
    </row>
    <row r="578" spans="1:4" x14ac:dyDescent="0.25">
      <c r="A578" s="14"/>
      <c r="B578" s="14" t="s">
        <v>4177</v>
      </c>
      <c r="C578" s="15">
        <v>0</v>
      </c>
      <c r="D578" s="15">
        <v>1000000</v>
      </c>
    </row>
    <row r="579" spans="1:4" x14ac:dyDescent="0.25">
      <c r="A579" s="14"/>
      <c r="B579" s="14" t="s">
        <v>4347</v>
      </c>
      <c r="C579" s="15">
        <v>0</v>
      </c>
      <c r="D579" s="15">
        <v>500000</v>
      </c>
    </row>
    <row r="580" spans="1:4" ht="16.5" thickBot="1" x14ac:dyDescent="0.3">
      <c r="B580" s="18" t="s">
        <v>50</v>
      </c>
      <c r="C580" s="23">
        <f>SUM(C536:C579)</f>
        <v>230000000</v>
      </c>
      <c r="D580" s="23">
        <f>SUM(D536:D579)</f>
        <v>273250000</v>
      </c>
    </row>
    <row r="583" spans="1:4" ht="23.25" x14ac:dyDescent="0.35">
      <c r="A583">
        <v>110</v>
      </c>
      <c r="B583" s="1" t="s">
        <v>0</v>
      </c>
    </row>
    <row r="584" spans="1:4" ht="26.25" x14ac:dyDescent="0.4">
      <c r="A584" s="3"/>
      <c r="B584" s="2"/>
    </row>
    <row r="585" spans="1:4" ht="15.75" x14ac:dyDescent="0.25">
      <c r="A585" s="3"/>
      <c r="B585" s="4" t="s">
        <v>214</v>
      </c>
    </row>
    <row r="586" spans="1:4" ht="15.75" x14ac:dyDescent="0.25">
      <c r="A586" s="3"/>
      <c r="B586" s="5"/>
    </row>
    <row r="587" spans="1:4" ht="15.75" x14ac:dyDescent="0.25">
      <c r="A587" s="20"/>
      <c r="B587" s="5" t="s">
        <v>52</v>
      </c>
    </row>
    <row r="588" spans="1:4" ht="15.75" x14ac:dyDescent="0.25">
      <c r="A588" s="8" t="s">
        <v>3</v>
      </c>
      <c r="B588" s="9" t="s">
        <v>4</v>
      </c>
      <c r="C588" s="9" t="s">
        <v>5</v>
      </c>
      <c r="D588" s="9" t="s">
        <v>5</v>
      </c>
    </row>
    <row r="589" spans="1:4" ht="15.75" x14ac:dyDescent="0.25">
      <c r="A589" s="27" t="s">
        <v>6</v>
      </c>
      <c r="B589" s="11"/>
      <c r="C589" s="5" t="s">
        <v>7</v>
      </c>
      <c r="D589" s="5" t="s">
        <v>7</v>
      </c>
    </row>
    <row r="590" spans="1:4" ht="15.75" x14ac:dyDescent="0.25">
      <c r="A590" s="11"/>
      <c r="B590" s="11"/>
      <c r="C590" s="5">
        <v>2011</v>
      </c>
      <c r="D590" s="5">
        <v>2012</v>
      </c>
    </row>
    <row r="591" spans="1:4" ht="16.5" thickBot="1" x14ac:dyDescent="0.3">
      <c r="A591" s="12"/>
      <c r="B591" s="12"/>
      <c r="C591" s="13" t="s">
        <v>8</v>
      </c>
      <c r="D591" s="13" t="s">
        <v>8</v>
      </c>
    </row>
    <row r="592" spans="1:4" ht="15.75" x14ac:dyDescent="0.25">
      <c r="A592" s="11"/>
      <c r="B592" s="11"/>
      <c r="C592" s="5"/>
      <c r="D592" s="5"/>
    </row>
    <row r="593" spans="1:4" x14ac:dyDescent="0.25">
      <c r="A593" s="14">
        <v>2</v>
      </c>
      <c r="B593" s="33" t="s">
        <v>4428</v>
      </c>
      <c r="C593" s="21">
        <v>630440000</v>
      </c>
      <c r="D593" s="21">
        <v>670000000</v>
      </c>
    </row>
    <row r="594" spans="1:4" x14ac:dyDescent="0.25">
      <c r="A594" s="14">
        <v>3</v>
      </c>
      <c r="B594" s="14" t="s">
        <v>9</v>
      </c>
      <c r="C594" s="21">
        <v>1000000</v>
      </c>
      <c r="D594" s="21">
        <v>3000000</v>
      </c>
    </row>
    <row r="595" spans="1:4" x14ac:dyDescent="0.25">
      <c r="A595" s="14">
        <v>4</v>
      </c>
      <c r="B595" s="14" t="s">
        <v>215</v>
      </c>
      <c r="C595" s="21">
        <v>260000</v>
      </c>
      <c r="D595" s="21">
        <v>500000</v>
      </c>
    </row>
    <row r="596" spans="1:4" x14ac:dyDescent="0.25">
      <c r="A596" s="14">
        <v>5</v>
      </c>
      <c r="B596" s="14" t="s">
        <v>11</v>
      </c>
      <c r="C596" s="21">
        <v>2350000</v>
      </c>
      <c r="D596" s="21">
        <v>4000000</v>
      </c>
    </row>
    <row r="597" spans="1:4" x14ac:dyDescent="0.25">
      <c r="A597" s="14">
        <v>6</v>
      </c>
      <c r="B597" s="14" t="s">
        <v>216</v>
      </c>
      <c r="C597" s="21">
        <v>2000000</v>
      </c>
      <c r="D597" s="21">
        <v>5000000</v>
      </c>
    </row>
    <row r="598" spans="1:4" x14ac:dyDescent="0.25">
      <c r="A598" s="14">
        <v>7</v>
      </c>
      <c r="B598" s="14" t="s">
        <v>217</v>
      </c>
      <c r="C598" s="21">
        <v>2000000</v>
      </c>
      <c r="D598" s="21">
        <v>5000000</v>
      </c>
    </row>
    <row r="599" spans="1:4" x14ac:dyDescent="0.25">
      <c r="A599" s="14">
        <v>8</v>
      </c>
      <c r="B599" s="14" t="s">
        <v>218</v>
      </c>
      <c r="C599" s="21">
        <v>0</v>
      </c>
      <c r="D599" s="21">
        <v>0</v>
      </c>
    </row>
    <row r="600" spans="1:4" x14ac:dyDescent="0.25">
      <c r="A600" s="14">
        <v>9</v>
      </c>
      <c r="B600" s="14" t="s">
        <v>219</v>
      </c>
      <c r="C600" s="21">
        <v>500000</v>
      </c>
      <c r="D600" s="21">
        <v>500000</v>
      </c>
    </row>
    <row r="601" spans="1:4" x14ac:dyDescent="0.25">
      <c r="A601" s="14">
        <v>10</v>
      </c>
      <c r="B601" s="14" t="s">
        <v>16</v>
      </c>
      <c r="C601" s="21"/>
      <c r="D601" s="21"/>
    </row>
    <row r="602" spans="1:4" x14ac:dyDescent="0.25">
      <c r="A602" s="14"/>
      <c r="B602" s="14" t="s">
        <v>220</v>
      </c>
      <c r="C602" s="21">
        <v>7000000</v>
      </c>
      <c r="D602" s="21">
        <v>5000000</v>
      </c>
    </row>
    <row r="603" spans="1:4" x14ac:dyDescent="0.25">
      <c r="A603" s="14"/>
      <c r="B603" s="14" t="s">
        <v>221</v>
      </c>
      <c r="C603" s="21">
        <v>90000000</v>
      </c>
      <c r="D603" s="21">
        <v>150000000</v>
      </c>
    </row>
    <row r="604" spans="1:4" x14ac:dyDescent="0.25">
      <c r="A604" s="14"/>
      <c r="B604" s="14" t="s">
        <v>222</v>
      </c>
      <c r="C604" s="21">
        <v>10000000</v>
      </c>
      <c r="D604" s="21">
        <v>20000000</v>
      </c>
    </row>
    <row r="605" spans="1:4" x14ac:dyDescent="0.25">
      <c r="A605" s="14"/>
      <c r="B605" s="14" t="s">
        <v>223</v>
      </c>
      <c r="C605" s="21">
        <v>3500000</v>
      </c>
      <c r="D605" s="21">
        <v>10000000</v>
      </c>
    </row>
    <row r="606" spans="1:4" x14ac:dyDescent="0.25">
      <c r="A606" s="14"/>
      <c r="B606" s="14" t="s">
        <v>224</v>
      </c>
      <c r="C606" s="21">
        <v>2000000</v>
      </c>
      <c r="D606" s="21">
        <v>1500000</v>
      </c>
    </row>
    <row r="607" spans="1:4" x14ac:dyDescent="0.25">
      <c r="A607" s="37">
        <v>11</v>
      </c>
      <c r="B607" s="14" t="s">
        <v>59</v>
      </c>
      <c r="C607" s="21">
        <v>3000000</v>
      </c>
      <c r="D607" s="21">
        <v>5000000</v>
      </c>
    </row>
    <row r="608" spans="1:4" x14ac:dyDescent="0.25">
      <c r="A608" s="37">
        <v>12</v>
      </c>
      <c r="B608" s="16" t="s">
        <v>169</v>
      </c>
      <c r="C608" s="21"/>
      <c r="D608" s="21"/>
    </row>
    <row r="609" spans="1:4" x14ac:dyDescent="0.25">
      <c r="A609" s="37"/>
      <c r="B609" s="14" t="s">
        <v>225</v>
      </c>
      <c r="C609" s="21"/>
      <c r="D609" s="21"/>
    </row>
    <row r="610" spans="1:4" x14ac:dyDescent="0.25">
      <c r="A610" s="14"/>
      <c r="B610" s="14" t="s">
        <v>226</v>
      </c>
      <c r="C610" s="21">
        <v>1000000</v>
      </c>
      <c r="D610" s="21">
        <v>1000000</v>
      </c>
    </row>
    <row r="611" spans="1:4" x14ac:dyDescent="0.25">
      <c r="A611" s="14"/>
      <c r="B611" s="14" t="s">
        <v>227</v>
      </c>
      <c r="C611" s="21">
        <v>1000000</v>
      </c>
      <c r="D611" s="21">
        <v>1000000</v>
      </c>
    </row>
    <row r="612" spans="1:4" x14ac:dyDescent="0.25">
      <c r="A612" s="14"/>
      <c r="B612" s="14" t="s">
        <v>228</v>
      </c>
      <c r="C612" s="21">
        <v>1000000</v>
      </c>
      <c r="D612" s="21">
        <v>1000000</v>
      </c>
    </row>
    <row r="613" spans="1:4" x14ac:dyDescent="0.25">
      <c r="A613" s="14"/>
      <c r="B613" s="14" t="s">
        <v>229</v>
      </c>
      <c r="C613" s="21">
        <v>1000000</v>
      </c>
      <c r="D613" s="21">
        <v>1000000</v>
      </c>
    </row>
    <row r="614" spans="1:4" x14ac:dyDescent="0.25">
      <c r="A614" s="14"/>
      <c r="B614" s="14" t="s">
        <v>230</v>
      </c>
      <c r="C614" s="21">
        <v>1000000</v>
      </c>
      <c r="D614" s="21">
        <v>1000000</v>
      </c>
    </row>
    <row r="615" spans="1:4" x14ac:dyDescent="0.25">
      <c r="A615" s="14"/>
      <c r="B615" s="14" t="s">
        <v>231</v>
      </c>
      <c r="C615" s="21">
        <v>1000000</v>
      </c>
      <c r="D615" s="21">
        <v>1000000</v>
      </c>
    </row>
    <row r="616" spans="1:4" x14ac:dyDescent="0.25">
      <c r="A616" s="14"/>
      <c r="B616" s="53" t="s">
        <v>232</v>
      </c>
      <c r="C616" s="21">
        <v>15000000</v>
      </c>
      <c r="D616" s="21">
        <v>25000000</v>
      </c>
    </row>
    <row r="617" spans="1:4" x14ac:dyDescent="0.25">
      <c r="A617" s="14"/>
      <c r="B617" s="53" t="s">
        <v>233</v>
      </c>
      <c r="C617" s="21">
        <v>2000000</v>
      </c>
      <c r="D617" s="21">
        <v>10000000</v>
      </c>
    </row>
    <row r="618" spans="1:4" x14ac:dyDescent="0.25">
      <c r="A618" s="14"/>
      <c r="B618" s="53" t="s">
        <v>234</v>
      </c>
      <c r="C618" s="21">
        <v>0</v>
      </c>
      <c r="D618" s="21">
        <v>5000000</v>
      </c>
    </row>
    <row r="619" spans="1:4" x14ac:dyDescent="0.25">
      <c r="A619" s="14"/>
      <c r="B619" s="53" t="s">
        <v>235</v>
      </c>
      <c r="C619" s="21">
        <v>300000</v>
      </c>
      <c r="D619" s="21">
        <v>300000</v>
      </c>
    </row>
    <row r="620" spans="1:4" x14ac:dyDescent="0.25">
      <c r="A620" s="14"/>
      <c r="B620" s="53" t="s">
        <v>236</v>
      </c>
      <c r="C620" s="21">
        <v>1000000</v>
      </c>
      <c r="D620" s="21">
        <v>1000000</v>
      </c>
    </row>
    <row r="621" spans="1:4" x14ac:dyDescent="0.25">
      <c r="A621" s="14"/>
      <c r="B621" s="53" t="s">
        <v>237</v>
      </c>
      <c r="C621" s="21">
        <v>270000000</v>
      </c>
      <c r="D621" s="21">
        <v>270000000</v>
      </c>
    </row>
    <row r="622" spans="1:4" x14ac:dyDescent="0.25">
      <c r="A622" s="14"/>
      <c r="B622" s="53" t="s">
        <v>238</v>
      </c>
      <c r="C622" s="21">
        <v>15000000</v>
      </c>
      <c r="D622" s="21">
        <v>10000000</v>
      </c>
    </row>
    <row r="623" spans="1:4" x14ac:dyDescent="0.25">
      <c r="A623" s="14"/>
      <c r="B623" s="53" t="s">
        <v>239</v>
      </c>
      <c r="C623" s="21">
        <v>1000000</v>
      </c>
      <c r="D623" s="21">
        <v>3000000</v>
      </c>
    </row>
    <row r="624" spans="1:4" x14ac:dyDescent="0.25">
      <c r="A624" s="14"/>
      <c r="B624" s="54" t="s">
        <v>240</v>
      </c>
      <c r="C624" s="21">
        <v>4500000</v>
      </c>
      <c r="D624" s="21">
        <v>5000000</v>
      </c>
    </row>
    <row r="625" spans="1:4" x14ac:dyDescent="0.25">
      <c r="A625" s="14"/>
      <c r="B625" s="54" t="s">
        <v>241</v>
      </c>
      <c r="C625" s="21">
        <v>1000000</v>
      </c>
      <c r="D625" s="21">
        <v>5000000</v>
      </c>
    </row>
    <row r="626" spans="1:4" x14ac:dyDescent="0.25">
      <c r="A626" s="14"/>
      <c r="B626" s="54" t="s">
        <v>242</v>
      </c>
      <c r="C626" s="21">
        <v>150000</v>
      </c>
      <c r="D626" s="21">
        <v>200000</v>
      </c>
    </row>
    <row r="627" spans="1:4" ht="15.75" x14ac:dyDescent="0.25">
      <c r="B627" s="3"/>
      <c r="C627" s="28"/>
      <c r="D627" s="28"/>
    </row>
    <row r="628" spans="1:4" ht="16.5" thickBot="1" x14ac:dyDescent="0.3">
      <c r="B628" s="18" t="s">
        <v>50</v>
      </c>
      <c r="C628" s="23">
        <f>SUM(C593:C627)</f>
        <v>1070000000</v>
      </c>
      <c r="D628" s="23">
        <f>SUM(D593:D627)</f>
        <v>1220000000</v>
      </c>
    </row>
    <row r="632" spans="1:4" ht="23.25" x14ac:dyDescent="0.35">
      <c r="B632" s="1" t="s">
        <v>0</v>
      </c>
      <c r="D632">
        <v>111</v>
      </c>
    </row>
    <row r="633" spans="1:4" ht="26.25" x14ac:dyDescent="0.4">
      <c r="B633" s="2"/>
      <c r="C633" s="28"/>
      <c r="D633" s="28"/>
    </row>
    <row r="634" spans="1:4" ht="15.75" x14ac:dyDescent="0.25">
      <c r="B634" s="38" t="s">
        <v>243</v>
      </c>
      <c r="C634" s="28"/>
      <c r="D634" s="28"/>
    </row>
    <row r="635" spans="1:4" ht="15.75" x14ac:dyDescent="0.25">
      <c r="A635" s="3"/>
      <c r="B635" s="5"/>
      <c r="C635" s="28"/>
      <c r="D635" s="28"/>
    </row>
    <row r="636" spans="1:4" ht="15.75" x14ac:dyDescent="0.25">
      <c r="A636" s="3"/>
      <c r="B636" s="5" t="s">
        <v>52</v>
      </c>
    </row>
    <row r="637" spans="1:4" ht="15.75" x14ac:dyDescent="0.25">
      <c r="A637" s="20"/>
    </row>
    <row r="638" spans="1:4" ht="15.75" x14ac:dyDescent="0.25">
      <c r="A638" s="8" t="s">
        <v>3</v>
      </c>
      <c r="B638" s="9" t="s">
        <v>4</v>
      </c>
      <c r="C638" s="9" t="s">
        <v>5</v>
      </c>
      <c r="D638" s="9" t="s">
        <v>5</v>
      </c>
    </row>
    <row r="639" spans="1:4" ht="15.75" x14ac:dyDescent="0.25">
      <c r="A639" s="27" t="s">
        <v>6</v>
      </c>
      <c r="B639" s="11"/>
      <c r="C639" s="5" t="s">
        <v>7</v>
      </c>
      <c r="D639" s="5" t="s">
        <v>7</v>
      </c>
    </row>
    <row r="640" spans="1:4" ht="15.75" x14ac:dyDescent="0.25">
      <c r="A640" s="11"/>
      <c r="B640" s="11"/>
      <c r="C640" s="5">
        <v>2011</v>
      </c>
      <c r="D640" s="5">
        <v>2012</v>
      </c>
    </row>
    <row r="641" spans="1:4" ht="16.5" thickBot="1" x14ac:dyDescent="0.3">
      <c r="A641" s="12"/>
      <c r="B641" s="12"/>
      <c r="C641" s="13" t="s">
        <v>8</v>
      </c>
      <c r="D641" s="13" t="s">
        <v>8</v>
      </c>
    </row>
    <row r="642" spans="1:4" ht="15.75" x14ac:dyDescent="0.25">
      <c r="A642" s="11"/>
      <c r="B642" s="11"/>
      <c r="C642" s="5"/>
      <c r="D642" s="5"/>
    </row>
    <row r="643" spans="1:4" x14ac:dyDescent="0.25">
      <c r="A643" s="33">
        <v>2</v>
      </c>
      <c r="B643" s="33" t="s">
        <v>4425</v>
      </c>
      <c r="C643" s="21">
        <v>6600000</v>
      </c>
      <c r="D643" s="21">
        <v>6600000</v>
      </c>
    </row>
    <row r="644" spans="1:4" x14ac:dyDescent="0.25">
      <c r="A644" s="14">
        <v>3</v>
      </c>
      <c r="B644" s="14" t="s">
        <v>9</v>
      </c>
      <c r="C644" s="21">
        <v>3600000</v>
      </c>
      <c r="D644" s="21">
        <v>1000000</v>
      </c>
    </row>
    <row r="645" spans="1:4" x14ac:dyDescent="0.25">
      <c r="A645" s="14">
        <v>4</v>
      </c>
      <c r="B645" s="14" t="s">
        <v>215</v>
      </c>
      <c r="C645" s="21">
        <v>2010000</v>
      </c>
      <c r="D645" s="21">
        <v>2010000</v>
      </c>
    </row>
    <row r="646" spans="1:4" x14ac:dyDescent="0.25">
      <c r="A646" s="14">
        <v>5</v>
      </c>
      <c r="B646" s="14" t="s">
        <v>11</v>
      </c>
      <c r="C646" s="21">
        <v>3000000</v>
      </c>
      <c r="D646" s="21">
        <v>2000000</v>
      </c>
    </row>
    <row r="647" spans="1:4" x14ac:dyDescent="0.25">
      <c r="A647" s="14">
        <v>6</v>
      </c>
      <c r="B647" s="14" t="s">
        <v>309</v>
      </c>
      <c r="C647" s="21">
        <v>2030000</v>
      </c>
      <c r="D647" s="21">
        <v>1030000</v>
      </c>
    </row>
    <row r="648" spans="1:4" x14ac:dyDescent="0.25">
      <c r="A648" s="14">
        <v>7</v>
      </c>
      <c r="B648" s="14" t="s">
        <v>4429</v>
      </c>
      <c r="C648" s="21">
        <v>3800000</v>
      </c>
      <c r="D648" s="21">
        <v>1000000</v>
      </c>
    </row>
    <row r="649" spans="1:4" x14ac:dyDescent="0.25">
      <c r="A649" s="14">
        <v>8</v>
      </c>
      <c r="B649" s="14" t="s">
        <v>53</v>
      </c>
      <c r="C649" s="21">
        <v>100000</v>
      </c>
      <c r="D649" s="21">
        <v>100000</v>
      </c>
    </row>
    <row r="650" spans="1:4" x14ac:dyDescent="0.25">
      <c r="A650" s="14">
        <v>9</v>
      </c>
      <c r="B650" s="14" t="s">
        <v>188</v>
      </c>
      <c r="C650" s="21">
        <v>0</v>
      </c>
      <c r="D650" s="21">
        <v>0</v>
      </c>
    </row>
    <row r="651" spans="1:4" x14ac:dyDescent="0.25">
      <c r="A651" s="14">
        <v>10</v>
      </c>
      <c r="B651" s="14" t="s">
        <v>244</v>
      </c>
      <c r="C651" s="21">
        <v>3000000</v>
      </c>
      <c r="D651" s="21">
        <v>3000000</v>
      </c>
    </row>
    <row r="652" spans="1:4" x14ac:dyDescent="0.25">
      <c r="A652" s="14">
        <v>11</v>
      </c>
      <c r="B652" s="14" t="s">
        <v>59</v>
      </c>
      <c r="C652" s="21">
        <v>3000000</v>
      </c>
      <c r="D652" s="21">
        <v>1000000</v>
      </c>
    </row>
    <row r="653" spans="1:4" x14ac:dyDescent="0.25">
      <c r="A653" s="14">
        <v>12</v>
      </c>
      <c r="B653" s="16" t="s">
        <v>169</v>
      </c>
      <c r="C653" s="21"/>
      <c r="D653" s="21"/>
    </row>
    <row r="654" spans="1:4" x14ac:dyDescent="0.25">
      <c r="A654" s="14"/>
      <c r="B654" s="14" t="s">
        <v>245</v>
      </c>
      <c r="C654" s="21">
        <v>225000</v>
      </c>
      <c r="D654" s="21">
        <v>225000</v>
      </c>
    </row>
    <row r="655" spans="1:4" x14ac:dyDescent="0.25">
      <c r="A655" s="37"/>
      <c r="B655" s="14" t="s">
        <v>246</v>
      </c>
      <c r="C655" s="21">
        <v>130000</v>
      </c>
      <c r="D655" s="21">
        <v>130000</v>
      </c>
    </row>
    <row r="656" spans="1:4" x14ac:dyDescent="0.25">
      <c r="A656" s="14"/>
      <c r="B656" s="14" t="s">
        <v>247</v>
      </c>
      <c r="C656" s="21">
        <v>1600000</v>
      </c>
      <c r="D656" s="21">
        <v>1000000</v>
      </c>
    </row>
    <row r="657" spans="1:4" x14ac:dyDescent="0.25">
      <c r="A657" s="14"/>
      <c r="B657" s="14" t="s">
        <v>248</v>
      </c>
      <c r="C657" s="21">
        <v>220000</v>
      </c>
      <c r="D657" s="21">
        <v>220000</v>
      </c>
    </row>
    <row r="658" spans="1:4" x14ac:dyDescent="0.25">
      <c r="A658" s="14"/>
      <c r="B658" s="14" t="s">
        <v>249</v>
      </c>
      <c r="C658" s="21">
        <v>70000</v>
      </c>
      <c r="D658" s="21">
        <v>70000</v>
      </c>
    </row>
    <row r="659" spans="1:4" x14ac:dyDescent="0.25">
      <c r="A659" s="14"/>
      <c r="B659" s="14" t="s">
        <v>250</v>
      </c>
      <c r="C659" s="21">
        <v>220000</v>
      </c>
      <c r="D659" s="21">
        <v>220000</v>
      </c>
    </row>
    <row r="660" spans="1:4" x14ac:dyDescent="0.25">
      <c r="A660" s="14"/>
      <c r="B660" s="14" t="s">
        <v>251</v>
      </c>
      <c r="C660" s="21">
        <v>245000</v>
      </c>
      <c r="D660" s="21">
        <v>245000</v>
      </c>
    </row>
    <row r="661" spans="1:4" x14ac:dyDescent="0.25">
      <c r="A661" s="14"/>
      <c r="B661" s="14" t="s">
        <v>252</v>
      </c>
      <c r="C661" s="21">
        <v>60000</v>
      </c>
      <c r="D661" s="21">
        <v>60000</v>
      </c>
    </row>
    <row r="662" spans="1:4" x14ac:dyDescent="0.25">
      <c r="A662" s="14"/>
      <c r="B662" s="14" t="s">
        <v>253</v>
      </c>
      <c r="C662" s="21">
        <v>90000</v>
      </c>
      <c r="D662" s="21">
        <v>90000</v>
      </c>
    </row>
    <row r="663" spans="1:4" ht="15.75" x14ac:dyDescent="0.25">
      <c r="B663" s="3"/>
      <c r="C663" s="26"/>
      <c r="D663" s="26"/>
    </row>
    <row r="664" spans="1:4" ht="16.5" thickBot="1" x14ac:dyDescent="0.3">
      <c r="B664" s="18" t="s">
        <v>50</v>
      </c>
      <c r="C664" s="23">
        <f>SUM(C643:C663)</f>
        <v>30000000</v>
      </c>
      <c r="D664" s="23">
        <f>SUM(D643:D663)</f>
        <v>20000000</v>
      </c>
    </row>
    <row r="668" spans="1:4" ht="23.25" x14ac:dyDescent="0.35">
      <c r="A668">
        <v>112</v>
      </c>
      <c r="B668" s="1" t="s">
        <v>0</v>
      </c>
    </row>
    <row r="669" spans="1:4" ht="26.25" x14ac:dyDescent="0.4">
      <c r="B669" s="2"/>
    </row>
    <row r="670" spans="1:4" ht="15.75" x14ac:dyDescent="0.25">
      <c r="A670" s="3"/>
      <c r="B670" s="38" t="s">
        <v>254</v>
      </c>
    </row>
    <row r="671" spans="1:4" ht="15.75" x14ac:dyDescent="0.25">
      <c r="A671" s="3"/>
      <c r="B671" s="5"/>
    </row>
    <row r="672" spans="1:4" ht="15.75" x14ac:dyDescent="0.25">
      <c r="A672" s="3"/>
      <c r="B672" s="5" t="s">
        <v>52</v>
      </c>
    </row>
    <row r="673" spans="1:4" ht="15.75" x14ac:dyDescent="0.25">
      <c r="A673" s="20"/>
    </row>
    <row r="674" spans="1:4" ht="15.75" x14ac:dyDescent="0.25">
      <c r="A674" s="8" t="s">
        <v>3</v>
      </c>
      <c r="B674" s="9" t="s">
        <v>4</v>
      </c>
      <c r="C674" s="9" t="s">
        <v>5</v>
      </c>
      <c r="D674" s="9" t="s">
        <v>5</v>
      </c>
    </row>
    <row r="675" spans="1:4" ht="15.75" x14ac:dyDescent="0.25">
      <c r="A675" s="27" t="s">
        <v>6</v>
      </c>
      <c r="B675" s="11"/>
      <c r="C675" s="5" t="s">
        <v>7</v>
      </c>
      <c r="D675" s="5" t="s">
        <v>7</v>
      </c>
    </row>
    <row r="676" spans="1:4" ht="15.75" x14ac:dyDescent="0.25">
      <c r="A676" s="11"/>
      <c r="B676" s="11"/>
      <c r="C676" s="5">
        <v>2011</v>
      </c>
      <c r="D676" s="5">
        <v>2012</v>
      </c>
    </row>
    <row r="677" spans="1:4" ht="16.5" thickBot="1" x14ac:dyDescent="0.3">
      <c r="A677" s="12"/>
      <c r="B677" s="12"/>
      <c r="C677" s="13" t="s">
        <v>8</v>
      </c>
      <c r="D677" s="13" t="s">
        <v>8</v>
      </c>
    </row>
    <row r="678" spans="1:4" ht="15.75" x14ac:dyDescent="0.25">
      <c r="A678" s="11"/>
      <c r="B678" s="11"/>
      <c r="C678" s="5"/>
      <c r="D678" s="5"/>
    </row>
    <row r="679" spans="1:4" x14ac:dyDescent="0.25">
      <c r="A679" s="33">
        <v>2</v>
      </c>
      <c r="B679" s="33" t="s">
        <v>4425</v>
      </c>
      <c r="C679" s="21">
        <v>26200000</v>
      </c>
      <c r="D679" s="21">
        <v>26200000</v>
      </c>
    </row>
    <row r="680" spans="1:4" x14ac:dyDescent="0.25">
      <c r="A680" s="14">
        <v>3</v>
      </c>
      <c r="B680" s="14" t="s">
        <v>9</v>
      </c>
      <c r="C680" s="21">
        <v>5000000</v>
      </c>
      <c r="D680" s="21">
        <v>5000000</v>
      </c>
    </row>
    <row r="681" spans="1:4" x14ac:dyDescent="0.25">
      <c r="A681" s="14">
        <v>4</v>
      </c>
      <c r="B681" s="14" t="s">
        <v>215</v>
      </c>
      <c r="C681" s="21">
        <v>2500000</v>
      </c>
      <c r="D681" s="21">
        <v>1460000</v>
      </c>
    </row>
    <row r="682" spans="1:4" x14ac:dyDescent="0.25">
      <c r="A682" s="14">
        <v>5</v>
      </c>
      <c r="B682" s="14" t="s">
        <v>11</v>
      </c>
      <c r="C682" s="21">
        <v>13000000</v>
      </c>
      <c r="D682" s="21">
        <v>13000000</v>
      </c>
    </row>
    <row r="683" spans="1:4" x14ac:dyDescent="0.25">
      <c r="A683" s="14">
        <v>6</v>
      </c>
      <c r="B683" s="14" t="s">
        <v>255</v>
      </c>
      <c r="C683" s="21">
        <v>5000000</v>
      </c>
      <c r="D683" s="21">
        <v>5000000</v>
      </c>
    </row>
    <row r="684" spans="1:4" x14ac:dyDescent="0.25">
      <c r="A684" s="14">
        <v>7</v>
      </c>
      <c r="B684" s="14" t="s">
        <v>256</v>
      </c>
      <c r="C684" s="21">
        <v>10000000</v>
      </c>
      <c r="D684" s="21">
        <v>10000000</v>
      </c>
    </row>
    <row r="685" spans="1:4" x14ac:dyDescent="0.25">
      <c r="A685" s="14">
        <v>8</v>
      </c>
      <c r="B685" s="14" t="s">
        <v>257</v>
      </c>
      <c r="C685" s="21">
        <v>5000000</v>
      </c>
      <c r="D685" s="21">
        <v>2000000</v>
      </c>
    </row>
    <row r="686" spans="1:4" x14ac:dyDescent="0.25">
      <c r="A686" s="14">
        <v>9</v>
      </c>
      <c r="B686" s="14" t="s">
        <v>188</v>
      </c>
      <c r="C686" s="21">
        <v>5000000</v>
      </c>
      <c r="D686" s="21">
        <v>0</v>
      </c>
    </row>
    <row r="687" spans="1:4" x14ac:dyDescent="0.25">
      <c r="A687" s="14">
        <v>10</v>
      </c>
      <c r="B687" s="14" t="s">
        <v>16</v>
      </c>
      <c r="C687" s="21"/>
      <c r="D687" s="21"/>
    </row>
    <row r="688" spans="1:4" x14ac:dyDescent="0.25">
      <c r="A688" s="14"/>
      <c r="B688" s="14" t="s">
        <v>259</v>
      </c>
      <c r="C688" s="21">
        <v>10000000</v>
      </c>
      <c r="D688" s="21">
        <v>10000000</v>
      </c>
    </row>
    <row r="689" spans="1:4" x14ac:dyDescent="0.25">
      <c r="A689" s="14"/>
      <c r="B689" s="14" t="s">
        <v>260</v>
      </c>
      <c r="C689" s="21">
        <v>10000000</v>
      </c>
      <c r="D689" s="21">
        <v>10000000</v>
      </c>
    </row>
    <row r="690" spans="1:4" x14ac:dyDescent="0.25">
      <c r="A690" s="14"/>
      <c r="B690" s="14" t="s">
        <v>261</v>
      </c>
      <c r="C690" s="21">
        <v>2000000</v>
      </c>
      <c r="D690" s="21">
        <v>2000000</v>
      </c>
    </row>
    <row r="691" spans="1:4" x14ac:dyDescent="0.25">
      <c r="A691" s="14"/>
      <c r="B691" s="14" t="s">
        <v>262</v>
      </c>
      <c r="C691" s="21">
        <v>0</v>
      </c>
      <c r="D691" s="21">
        <v>2200000</v>
      </c>
    </row>
    <row r="692" spans="1:4" x14ac:dyDescent="0.25">
      <c r="A692" s="14"/>
      <c r="B692" s="14" t="s">
        <v>263</v>
      </c>
      <c r="C692" s="21">
        <v>0</v>
      </c>
      <c r="D692" s="21">
        <v>1800000</v>
      </c>
    </row>
    <row r="693" spans="1:4" x14ac:dyDescent="0.25">
      <c r="A693" s="14"/>
      <c r="B693" s="14" t="s">
        <v>264</v>
      </c>
      <c r="C693" s="21">
        <v>0</v>
      </c>
      <c r="D693" s="21">
        <v>1000000</v>
      </c>
    </row>
    <row r="694" spans="1:4" x14ac:dyDescent="0.25">
      <c r="A694" s="14">
        <v>11</v>
      </c>
      <c r="B694" s="14" t="s">
        <v>265</v>
      </c>
      <c r="C694" s="21">
        <v>10000000</v>
      </c>
      <c r="D694" s="21">
        <v>5000000</v>
      </c>
    </row>
    <row r="695" spans="1:4" x14ac:dyDescent="0.25">
      <c r="A695" s="14">
        <v>12</v>
      </c>
      <c r="B695" s="16" t="s">
        <v>18</v>
      </c>
      <c r="C695" s="21"/>
      <c r="D695" s="21"/>
    </row>
    <row r="696" spans="1:4" x14ac:dyDescent="0.25">
      <c r="A696" s="14"/>
      <c r="B696" s="14" t="s">
        <v>266</v>
      </c>
      <c r="C696" s="21">
        <v>15000000</v>
      </c>
      <c r="D696" s="21">
        <v>10000000</v>
      </c>
    </row>
    <row r="697" spans="1:4" x14ac:dyDescent="0.25">
      <c r="A697" s="14"/>
      <c r="B697" s="14" t="s">
        <v>267</v>
      </c>
      <c r="C697" s="21">
        <v>2000000</v>
      </c>
      <c r="D697" s="21">
        <v>0</v>
      </c>
    </row>
    <row r="698" spans="1:4" x14ac:dyDescent="0.25">
      <c r="A698" s="14"/>
      <c r="B698" s="14" t="s">
        <v>268</v>
      </c>
      <c r="C698" s="21">
        <v>2500000</v>
      </c>
      <c r="D698" s="21">
        <v>1500000</v>
      </c>
    </row>
    <row r="699" spans="1:4" x14ac:dyDescent="0.25">
      <c r="A699" s="14"/>
      <c r="B699" s="14" t="s">
        <v>269</v>
      </c>
      <c r="C699" s="21">
        <v>6500000</v>
      </c>
      <c r="D699" s="21">
        <v>0</v>
      </c>
    </row>
    <row r="700" spans="1:4" x14ac:dyDescent="0.25">
      <c r="A700" s="14"/>
      <c r="B700" s="14" t="s">
        <v>4430</v>
      </c>
      <c r="C700" s="21">
        <v>10000000</v>
      </c>
      <c r="D700" s="21">
        <v>5000000</v>
      </c>
    </row>
    <row r="701" spans="1:4" x14ac:dyDescent="0.25">
      <c r="A701" s="14"/>
      <c r="B701" s="14" t="s">
        <v>4431</v>
      </c>
      <c r="C701" s="21"/>
      <c r="D701" s="21"/>
    </row>
    <row r="702" spans="1:4" x14ac:dyDescent="0.25">
      <c r="A702" s="14"/>
      <c r="B702" s="14" t="s">
        <v>270</v>
      </c>
      <c r="C702" s="21">
        <v>20000000</v>
      </c>
      <c r="D702" s="21">
        <v>8000000</v>
      </c>
    </row>
    <row r="703" spans="1:4" x14ac:dyDescent="0.25">
      <c r="A703" s="14"/>
      <c r="B703" s="14" t="s">
        <v>271</v>
      </c>
      <c r="C703" s="21">
        <v>0</v>
      </c>
      <c r="D703" s="21"/>
    </row>
    <row r="704" spans="1:4" x14ac:dyDescent="0.25">
      <c r="A704" s="14"/>
      <c r="B704" s="14" t="s">
        <v>272</v>
      </c>
      <c r="C704" s="21">
        <v>6000000</v>
      </c>
      <c r="D704" s="21">
        <v>4000000</v>
      </c>
    </row>
    <row r="705" spans="1:4" x14ac:dyDescent="0.25">
      <c r="A705" s="14"/>
      <c r="B705" s="14" t="s">
        <v>273</v>
      </c>
      <c r="C705" s="21">
        <v>6000000</v>
      </c>
      <c r="D705" s="21">
        <v>4000000</v>
      </c>
    </row>
    <row r="706" spans="1:4" x14ac:dyDescent="0.25">
      <c r="A706" s="37"/>
      <c r="B706" s="14" t="s">
        <v>274</v>
      </c>
      <c r="C706" s="21">
        <v>15840000</v>
      </c>
      <c r="D706" s="21">
        <v>15840000</v>
      </c>
    </row>
    <row r="707" spans="1:4" x14ac:dyDescent="0.25">
      <c r="A707" s="37"/>
      <c r="B707" s="14" t="s">
        <v>275</v>
      </c>
      <c r="C707" s="21">
        <v>62460000</v>
      </c>
      <c r="D707" s="21">
        <v>120000000</v>
      </c>
    </row>
    <row r="708" spans="1:4" x14ac:dyDescent="0.25">
      <c r="A708" s="14"/>
      <c r="B708" s="14" t="s">
        <v>276</v>
      </c>
      <c r="C708" s="21">
        <v>1000000</v>
      </c>
      <c r="D708" s="21">
        <v>1000000</v>
      </c>
    </row>
    <row r="709" spans="1:4" x14ac:dyDescent="0.25">
      <c r="A709" s="14"/>
      <c r="B709" s="14" t="s">
        <v>277</v>
      </c>
      <c r="C709" s="21">
        <v>100000000</v>
      </c>
      <c r="D709" s="21">
        <v>60000000</v>
      </c>
    </row>
    <row r="710" spans="1:4" x14ac:dyDescent="0.25">
      <c r="A710" s="14"/>
      <c r="B710" s="14" t="s">
        <v>278</v>
      </c>
      <c r="C710" s="21">
        <v>8000000</v>
      </c>
      <c r="D710" s="21">
        <v>5000000</v>
      </c>
    </row>
    <row r="711" spans="1:4" x14ac:dyDescent="0.25">
      <c r="A711" s="14"/>
      <c r="B711" s="14" t="s">
        <v>279</v>
      </c>
      <c r="C711" s="21">
        <v>9000000</v>
      </c>
      <c r="D711" s="21">
        <v>2000000</v>
      </c>
    </row>
    <row r="712" spans="1:4" x14ac:dyDescent="0.25">
      <c r="A712" s="14"/>
      <c r="B712" s="14" t="s">
        <v>280</v>
      </c>
      <c r="C712" s="21">
        <v>5000000</v>
      </c>
      <c r="D712" s="21">
        <v>3000000</v>
      </c>
    </row>
    <row r="713" spans="1:4" x14ac:dyDescent="0.25">
      <c r="A713" s="14"/>
      <c r="B713" s="14" t="s">
        <v>281</v>
      </c>
      <c r="C713" s="21">
        <v>50000000</v>
      </c>
      <c r="D713" s="21">
        <v>0</v>
      </c>
    </row>
    <row r="714" spans="1:4" x14ac:dyDescent="0.25">
      <c r="A714" s="14"/>
      <c r="B714" s="14" t="s">
        <v>282</v>
      </c>
      <c r="C714" s="21">
        <v>12000000</v>
      </c>
      <c r="D714" s="21">
        <v>4000000</v>
      </c>
    </row>
    <row r="715" spans="1:4" x14ac:dyDescent="0.25">
      <c r="A715" s="14"/>
      <c r="B715" s="14" t="s">
        <v>283</v>
      </c>
      <c r="C715" s="21">
        <v>10000000</v>
      </c>
      <c r="D715" s="21">
        <v>5000000</v>
      </c>
    </row>
    <row r="716" spans="1:4" x14ac:dyDescent="0.25">
      <c r="A716" s="14"/>
      <c r="B716" s="14" t="s">
        <v>284</v>
      </c>
      <c r="C716" s="21">
        <v>5000000</v>
      </c>
      <c r="D716" s="21">
        <v>2000000</v>
      </c>
    </row>
    <row r="717" spans="1:4" ht="15.75" x14ac:dyDescent="0.25">
      <c r="B717" s="3" t="s">
        <v>4152</v>
      </c>
      <c r="C717" s="26">
        <v>0</v>
      </c>
      <c r="D717" s="21">
        <v>5000000</v>
      </c>
    </row>
    <row r="718" spans="1:4" ht="16.5" thickBot="1" x14ac:dyDescent="0.3">
      <c r="B718" s="18" t="s">
        <v>50</v>
      </c>
      <c r="C718" s="23">
        <f>SUM(C679:C717)</f>
        <v>450000000</v>
      </c>
      <c r="D718" s="23">
        <f>SUM(D679:D717)</f>
        <v>350000000</v>
      </c>
    </row>
    <row r="720" spans="1:4" ht="23.25" x14ac:dyDescent="0.35">
      <c r="B720" s="1" t="s">
        <v>0</v>
      </c>
      <c r="D720">
        <v>113</v>
      </c>
    </row>
    <row r="721" spans="1:4" ht="26.25" x14ac:dyDescent="0.4">
      <c r="B721" s="2"/>
    </row>
    <row r="722" spans="1:4" ht="15.75" x14ac:dyDescent="0.25">
      <c r="A722" s="3"/>
      <c r="B722" s="38" t="s">
        <v>285</v>
      </c>
    </row>
    <row r="723" spans="1:4" ht="15.75" x14ac:dyDescent="0.25">
      <c r="A723" s="3"/>
      <c r="B723" s="5" t="s">
        <v>286</v>
      </c>
    </row>
    <row r="724" spans="1:4" ht="15.75" x14ac:dyDescent="0.25">
      <c r="A724" s="3"/>
      <c r="B724" s="5"/>
    </row>
    <row r="725" spans="1:4" ht="15.75" x14ac:dyDescent="0.25">
      <c r="A725" s="3"/>
      <c r="B725" s="5" t="s">
        <v>52</v>
      </c>
    </row>
    <row r="726" spans="1:4" ht="15.75" x14ac:dyDescent="0.25">
      <c r="A726" s="20"/>
    </row>
    <row r="727" spans="1:4" ht="15.75" x14ac:dyDescent="0.25">
      <c r="A727" s="8" t="s">
        <v>3</v>
      </c>
      <c r="B727" s="9" t="s">
        <v>4</v>
      </c>
      <c r="C727" s="9" t="s">
        <v>5</v>
      </c>
      <c r="D727" s="9" t="s">
        <v>5</v>
      </c>
    </row>
    <row r="728" spans="1:4" ht="15.75" x14ac:dyDescent="0.25">
      <c r="A728" s="10" t="s">
        <v>6</v>
      </c>
      <c r="B728" s="11"/>
      <c r="C728" s="5" t="s">
        <v>7</v>
      </c>
      <c r="D728" s="5" t="s">
        <v>7</v>
      </c>
    </row>
    <row r="729" spans="1:4" ht="15.75" x14ac:dyDescent="0.25">
      <c r="A729" s="11"/>
      <c r="B729" s="11"/>
      <c r="C729" s="5">
        <v>2011</v>
      </c>
      <c r="D729" s="5">
        <v>2012</v>
      </c>
    </row>
    <row r="730" spans="1:4" ht="16.5" thickBot="1" x14ac:dyDescent="0.3">
      <c r="A730" s="12"/>
      <c r="B730" s="12"/>
      <c r="C730" s="13" t="s">
        <v>8</v>
      </c>
      <c r="D730" s="13" t="s">
        <v>8</v>
      </c>
    </row>
    <row r="731" spans="1:4" ht="15.75" x14ac:dyDescent="0.25">
      <c r="A731" s="11"/>
      <c r="B731" s="11"/>
      <c r="C731" s="5"/>
      <c r="D731" s="5"/>
    </row>
    <row r="732" spans="1:4" x14ac:dyDescent="0.25">
      <c r="A732" s="33">
        <v>2</v>
      </c>
      <c r="B732" s="33" t="s">
        <v>4432</v>
      </c>
      <c r="C732" s="21">
        <v>6000000</v>
      </c>
      <c r="D732" s="21">
        <v>4300000</v>
      </c>
    </row>
    <row r="733" spans="1:4" x14ac:dyDescent="0.25">
      <c r="A733" s="14">
        <v>3</v>
      </c>
      <c r="B733" s="14" t="s">
        <v>9</v>
      </c>
      <c r="C733" s="21">
        <v>400000</v>
      </c>
      <c r="D733" s="21">
        <v>200000</v>
      </c>
    </row>
    <row r="734" spans="1:4" x14ac:dyDescent="0.25">
      <c r="A734" s="14">
        <v>4</v>
      </c>
      <c r="B734" s="14" t="s">
        <v>215</v>
      </c>
      <c r="C734" s="21">
        <v>300000</v>
      </c>
      <c r="D734" s="21">
        <v>100000</v>
      </c>
    </row>
    <row r="735" spans="1:4" x14ac:dyDescent="0.25">
      <c r="A735" s="14">
        <v>5</v>
      </c>
      <c r="B735" s="14" t="s">
        <v>11</v>
      </c>
      <c r="C735" s="21">
        <v>700000</v>
      </c>
      <c r="D735" s="21">
        <v>500000</v>
      </c>
    </row>
    <row r="736" spans="1:4" x14ac:dyDescent="0.25">
      <c r="A736" s="14">
        <v>6</v>
      </c>
      <c r="B736" s="14" t="s">
        <v>255</v>
      </c>
      <c r="C736" s="21">
        <v>200000</v>
      </c>
      <c r="D736" s="21">
        <v>200000</v>
      </c>
    </row>
    <row r="737" spans="1:4" x14ac:dyDescent="0.25">
      <c r="A737" s="14">
        <v>7</v>
      </c>
      <c r="B737" s="14" t="s">
        <v>256</v>
      </c>
      <c r="C737" s="21">
        <v>1000000</v>
      </c>
      <c r="D737" s="21">
        <v>400000</v>
      </c>
    </row>
    <row r="738" spans="1:4" x14ac:dyDescent="0.25">
      <c r="A738" s="14">
        <v>8</v>
      </c>
      <c r="B738" s="14" t="s">
        <v>257</v>
      </c>
      <c r="C738" s="21">
        <v>100000</v>
      </c>
      <c r="D738" s="21">
        <v>100000</v>
      </c>
    </row>
    <row r="739" spans="1:4" x14ac:dyDescent="0.25">
      <c r="A739" s="14">
        <v>9</v>
      </c>
      <c r="B739" s="14" t="s">
        <v>188</v>
      </c>
      <c r="C739" s="21">
        <v>100000</v>
      </c>
      <c r="D739" s="21">
        <v>100000</v>
      </c>
    </row>
    <row r="740" spans="1:4" x14ac:dyDescent="0.25">
      <c r="A740" s="14">
        <v>10</v>
      </c>
      <c r="B740" s="14" t="s">
        <v>258</v>
      </c>
      <c r="C740" s="21">
        <v>1100000</v>
      </c>
      <c r="D740" s="21">
        <v>1200000</v>
      </c>
    </row>
    <row r="741" spans="1:4" x14ac:dyDescent="0.25">
      <c r="A741" s="14">
        <v>11</v>
      </c>
      <c r="B741" s="14" t="s">
        <v>17</v>
      </c>
      <c r="C741" s="21">
        <v>800000</v>
      </c>
      <c r="D741" s="21">
        <v>500000</v>
      </c>
    </row>
    <row r="742" spans="1:4" x14ac:dyDescent="0.25">
      <c r="A742" s="14">
        <v>12</v>
      </c>
      <c r="B742" s="16" t="s">
        <v>18</v>
      </c>
      <c r="C742" s="21"/>
      <c r="D742" s="21"/>
    </row>
    <row r="743" spans="1:4" x14ac:dyDescent="0.25">
      <c r="A743" s="14"/>
      <c r="B743" s="14" t="s">
        <v>287</v>
      </c>
      <c r="C743" s="21">
        <v>150000</v>
      </c>
      <c r="D743" s="21">
        <v>100000</v>
      </c>
    </row>
    <row r="744" spans="1:4" x14ac:dyDescent="0.25">
      <c r="A744" s="14"/>
      <c r="B744" s="14" t="s">
        <v>288</v>
      </c>
      <c r="C744" s="21">
        <v>500000</v>
      </c>
      <c r="D744" s="21">
        <v>500000</v>
      </c>
    </row>
    <row r="745" spans="1:4" x14ac:dyDescent="0.25">
      <c r="A745" s="14"/>
      <c r="B745" s="14" t="s">
        <v>289</v>
      </c>
      <c r="C745" s="21">
        <v>150000</v>
      </c>
      <c r="D745" s="21">
        <v>100000</v>
      </c>
    </row>
    <row r="746" spans="1:4" x14ac:dyDescent="0.25">
      <c r="A746" s="14"/>
      <c r="B746" s="14" t="s">
        <v>290</v>
      </c>
      <c r="C746" s="21">
        <v>100000</v>
      </c>
      <c r="D746" s="21">
        <v>100000</v>
      </c>
    </row>
    <row r="747" spans="1:4" x14ac:dyDescent="0.25">
      <c r="A747" s="14"/>
      <c r="B747" s="14" t="s">
        <v>291</v>
      </c>
      <c r="C747" s="21">
        <v>100000</v>
      </c>
      <c r="D747" s="21">
        <v>100000</v>
      </c>
    </row>
    <row r="748" spans="1:4" x14ac:dyDescent="0.25">
      <c r="A748" s="14"/>
      <c r="B748" s="14" t="s">
        <v>292</v>
      </c>
      <c r="C748" s="21">
        <v>100000</v>
      </c>
      <c r="D748" s="21">
        <v>100000</v>
      </c>
    </row>
    <row r="749" spans="1:4" x14ac:dyDescent="0.25">
      <c r="A749" s="14"/>
      <c r="B749" s="14" t="s">
        <v>293</v>
      </c>
      <c r="C749" s="21">
        <v>500000</v>
      </c>
      <c r="D749" s="21">
        <v>300000</v>
      </c>
    </row>
    <row r="750" spans="1:4" x14ac:dyDescent="0.25">
      <c r="A750" s="14"/>
      <c r="B750" s="14" t="s">
        <v>294</v>
      </c>
      <c r="C750" s="21">
        <v>1500000</v>
      </c>
      <c r="D750" s="21">
        <v>500000</v>
      </c>
    </row>
    <row r="751" spans="1:4" x14ac:dyDescent="0.25">
      <c r="A751" s="14"/>
      <c r="B751" s="14" t="s">
        <v>295</v>
      </c>
      <c r="C751" s="21">
        <v>1000000</v>
      </c>
      <c r="D751" s="21">
        <v>400000</v>
      </c>
    </row>
    <row r="752" spans="1:4" x14ac:dyDescent="0.25">
      <c r="A752" s="14"/>
      <c r="B752" s="14" t="s">
        <v>296</v>
      </c>
      <c r="C752" s="15">
        <v>200000</v>
      </c>
      <c r="D752" s="15">
        <v>200000</v>
      </c>
    </row>
    <row r="753" spans="1:4" ht="15.75" x14ac:dyDescent="0.25">
      <c r="A753" s="3"/>
      <c r="B753" s="3"/>
    </row>
    <row r="754" spans="1:4" ht="16.5" thickBot="1" x14ac:dyDescent="0.3">
      <c r="B754" s="18" t="s">
        <v>50</v>
      </c>
      <c r="C754" s="23">
        <f>SUM(C732:C753)</f>
        <v>15000000</v>
      </c>
      <c r="D754" s="23">
        <f>SUM(D732:D753)</f>
        <v>10000000</v>
      </c>
    </row>
    <row r="757" spans="1:4" ht="23.25" x14ac:dyDescent="0.35">
      <c r="A757">
        <v>114</v>
      </c>
      <c r="B757" s="1" t="s">
        <v>0</v>
      </c>
    </row>
    <row r="758" spans="1:4" ht="26.25" x14ac:dyDescent="0.4">
      <c r="B758" s="2"/>
    </row>
    <row r="759" spans="1:4" ht="15.75" x14ac:dyDescent="0.25">
      <c r="A759" s="3"/>
      <c r="B759" s="38" t="s">
        <v>297</v>
      </c>
    </row>
    <row r="760" spans="1:4" ht="15.75" x14ac:dyDescent="0.25">
      <c r="A760" s="3"/>
      <c r="B760" s="5" t="s">
        <v>298</v>
      </c>
    </row>
    <row r="761" spans="1:4" ht="15.75" x14ac:dyDescent="0.25">
      <c r="A761" s="3"/>
      <c r="B761" s="5"/>
    </row>
    <row r="762" spans="1:4" ht="15.75" x14ac:dyDescent="0.25">
      <c r="A762" s="3"/>
      <c r="B762" s="5" t="s">
        <v>52</v>
      </c>
    </row>
    <row r="763" spans="1:4" ht="15.75" x14ac:dyDescent="0.25">
      <c r="A763" s="20"/>
    </row>
    <row r="764" spans="1:4" ht="15.75" x14ac:dyDescent="0.25">
      <c r="A764" s="8" t="s">
        <v>3</v>
      </c>
      <c r="B764" s="9" t="s">
        <v>4</v>
      </c>
      <c r="C764" s="9" t="s">
        <v>5</v>
      </c>
      <c r="D764" s="9" t="s">
        <v>5</v>
      </c>
    </row>
    <row r="765" spans="1:4" ht="15.75" x14ac:dyDescent="0.25">
      <c r="A765" s="27" t="s">
        <v>6</v>
      </c>
      <c r="B765" s="11"/>
      <c r="C765" s="5" t="s">
        <v>7</v>
      </c>
      <c r="D765" s="5" t="s">
        <v>7</v>
      </c>
    </row>
    <row r="766" spans="1:4" ht="15.75" x14ac:dyDescent="0.25">
      <c r="A766" s="11"/>
      <c r="B766" s="11"/>
      <c r="C766" s="5">
        <v>2011</v>
      </c>
      <c r="D766" s="5">
        <v>2012</v>
      </c>
    </row>
    <row r="767" spans="1:4" ht="16.5" thickBot="1" x14ac:dyDescent="0.3">
      <c r="A767" s="12"/>
      <c r="B767" s="12"/>
      <c r="C767" s="13" t="s">
        <v>299</v>
      </c>
      <c r="D767" s="13" t="s">
        <v>299</v>
      </c>
    </row>
    <row r="768" spans="1:4" ht="15.75" x14ac:dyDescent="0.25">
      <c r="A768" s="11"/>
      <c r="B768" s="11"/>
      <c r="C768" s="5"/>
      <c r="D768" s="5"/>
    </row>
    <row r="769" spans="1:4" x14ac:dyDescent="0.25">
      <c r="A769" s="33">
        <v>2</v>
      </c>
      <c r="B769" s="33" t="s">
        <v>300</v>
      </c>
      <c r="C769" s="21">
        <v>200000</v>
      </c>
      <c r="D769" s="21">
        <v>500000</v>
      </c>
    </row>
    <row r="770" spans="1:4" x14ac:dyDescent="0.25">
      <c r="A770" s="14">
        <v>3</v>
      </c>
      <c r="B770" s="14" t="s">
        <v>9</v>
      </c>
      <c r="C770" s="21">
        <v>200000</v>
      </c>
      <c r="D770" s="21">
        <v>0</v>
      </c>
    </row>
    <row r="771" spans="1:4" x14ac:dyDescent="0.25">
      <c r="A771" s="14">
        <v>4</v>
      </c>
      <c r="B771" s="14" t="s">
        <v>301</v>
      </c>
      <c r="C771" s="21">
        <v>50000</v>
      </c>
      <c r="D771" s="21">
        <v>750000</v>
      </c>
    </row>
    <row r="772" spans="1:4" x14ac:dyDescent="0.25">
      <c r="A772" s="14">
        <v>5</v>
      </c>
      <c r="B772" s="14" t="s">
        <v>11</v>
      </c>
      <c r="C772" s="21">
        <v>100000</v>
      </c>
      <c r="D772" s="21">
        <v>637500</v>
      </c>
    </row>
    <row r="773" spans="1:4" x14ac:dyDescent="0.25">
      <c r="A773" s="14">
        <v>6</v>
      </c>
      <c r="B773" s="14" t="s">
        <v>216</v>
      </c>
      <c r="C773" s="21">
        <v>200000</v>
      </c>
      <c r="D773" s="21">
        <v>200000</v>
      </c>
    </row>
    <row r="774" spans="1:4" x14ac:dyDescent="0.25">
      <c r="A774" s="14">
        <v>7</v>
      </c>
      <c r="B774" s="14" t="s">
        <v>217</v>
      </c>
      <c r="C774" s="21">
        <v>250000</v>
      </c>
      <c r="D774" s="21">
        <v>250000</v>
      </c>
    </row>
    <row r="775" spans="1:4" x14ac:dyDescent="0.25">
      <c r="A775" s="14">
        <v>8</v>
      </c>
      <c r="B775" s="14" t="s">
        <v>53</v>
      </c>
      <c r="C775" s="21">
        <v>0</v>
      </c>
      <c r="D775" s="21"/>
    </row>
    <row r="776" spans="1:4" x14ac:dyDescent="0.25">
      <c r="A776" s="14">
        <v>9</v>
      </c>
      <c r="B776" s="14" t="s">
        <v>188</v>
      </c>
      <c r="C776" s="21">
        <v>0</v>
      </c>
      <c r="D776" s="21"/>
    </row>
    <row r="777" spans="1:4" x14ac:dyDescent="0.25">
      <c r="A777" s="14">
        <v>10</v>
      </c>
      <c r="B777" s="14" t="s">
        <v>302</v>
      </c>
      <c r="C777" s="21">
        <v>10400000</v>
      </c>
      <c r="D777" s="21">
        <v>5000000</v>
      </c>
    </row>
    <row r="778" spans="1:4" x14ac:dyDescent="0.25">
      <c r="A778" s="14">
        <v>11</v>
      </c>
      <c r="B778" s="14" t="s">
        <v>59</v>
      </c>
      <c r="C778" s="21">
        <v>90000</v>
      </c>
      <c r="D778" s="21">
        <v>1650000</v>
      </c>
    </row>
    <row r="779" spans="1:4" x14ac:dyDescent="0.25">
      <c r="A779" s="14">
        <v>12</v>
      </c>
      <c r="B779" s="16" t="s">
        <v>169</v>
      </c>
      <c r="C779" s="21"/>
      <c r="D779" s="21"/>
    </row>
    <row r="780" spans="1:4" x14ac:dyDescent="0.25">
      <c r="A780" s="14"/>
      <c r="B780" s="14" t="s">
        <v>303</v>
      </c>
      <c r="C780" s="21">
        <v>2200000</v>
      </c>
      <c r="D780" s="21">
        <v>6000000</v>
      </c>
    </row>
    <row r="781" spans="1:4" x14ac:dyDescent="0.25">
      <c r="A781" s="14"/>
      <c r="B781" s="14" t="s">
        <v>304</v>
      </c>
      <c r="C781" s="21">
        <v>210000</v>
      </c>
      <c r="D781" s="21">
        <v>1500000</v>
      </c>
    </row>
    <row r="782" spans="1:4" x14ac:dyDescent="0.25">
      <c r="A782" s="14"/>
      <c r="B782" s="14" t="s">
        <v>305</v>
      </c>
      <c r="C782" s="21">
        <v>500000</v>
      </c>
      <c r="D782" s="21">
        <v>500000</v>
      </c>
    </row>
    <row r="783" spans="1:4" x14ac:dyDescent="0.25">
      <c r="A783" s="14"/>
      <c r="B783" s="14" t="s">
        <v>306</v>
      </c>
      <c r="C783" s="21">
        <v>100000</v>
      </c>
      <c r="D783" s="21">
        <v>500000</v>
      </c>
    </row>
    <row r="784" spans="1:4" x14ac:dyDescent="0.25">
      <c r="A784" s="14"/>
      <c r="B784" s="14" t="s">
        <v>307</v>
      </c>
      <c r="C784" s="21">
        <v>15000000</v>
      </c>
      <c r="D784" s="21">
        <v>10000000</v>
      </c>
    </row>
    <row r="785" spans="1:4" x14ac:dyDescent="0.25">
      <c r="A785" s="14"/>
      <c r="B785" s="14" t="s">
        <v>4179</v>
      </c>
      <c r="C785" s="21">
        <v>0</v>
      </c>
      <c r="D785" s="21">
        <v>1500000</v>
      </c>
    </row>
    <row r="786" spans="1:4" x14ac:dyDescent="0.25">
      <c r="A786" s="14"/>
      <c r="B786" s="14" t="s">
        <v>4180</v>
      </c>
      <c r="C786" s="21">
        <v>14850000</v>
      </c>
      <c r="D786" s="21">
        <v>30662500</v>
      </c>
    </row>
    <row r="787" spans="1:4" x14ac:dyDescent="0.25">
      <c r="A787" s="14"/>
      <c r="B787" s="14" t="s">
        <v>4181</v>
      </c>
      <c r="C787" s="21">
        <v>200000</v>
      </c>
      <c r="D787" s="21">
        <v>1000000</v>
      </c>
    </row>
    <row r="788" spans="1:4" x14ac:dyDescent="0.25">
      <c r="A788" s="14"/>
      <c r="B788" s="14" t="s">
        <v>4182</v>
      </c>
      <c r="C788" s="21">
        <v>300000</v>
      </c>
      <c r="D788" s="21">
        <v>2000000</v>
      </c>
    </row>
    <row r="789" spans="1:4" x14ac:dyDescent="0.25">
      <c r="A789" s="14"/>
      <c r="B789" s="14" t="s">
        <v>4184</v>
      </c>
      <c r="C789" s="21">
        <v>250000</v>
      </c>
      <c r="D789" s="21">
        <v>1500000</v>
      </c>
    </row>
    <row r="790" spans="1:4" x14ac:dyDescent="0.25">
      <c r="A790" s="14"/>
      <c r="B790" s="14" t="s">
        <v>4185</v>
      </c>
      <c r="C790" s="21">
        <v>100000</v>
      </c>
      <c r="D790" s="21">
        <v>100000</v>
      </c>
    </row>
    <row r="791" spans="1:4" x14ac:dyDescent="0.25">
      <c r="B791" s="14" t="s">
        <v>4183</v>
      </c>
      <c r="C791" s="15">
        <v>0</v>
      </c>
      <c r="D791" s="15">
        <v>750000</v>
      </c>
    </row>
    <row r="792" spans="1:4" ht="16.5" thickBot="1" x14ac:dyDescent="0.3">
      <c r="B792" s="18" t="s">
        <v>50</v>
      </c>
      <c r="C792" s="23">
        <f>SUM(C769:C791)</f>
        <v>45200000</v>
      </c>
      <c r="D792" s="23">
        <f>SUM(D769:D791)</f>
        <v>65000000</v>
      </c>
    </row>
    <row r="794" spans="1:4" ht="23.25" x14ac:dyDescent="0.35">
      <c r="B794" s="1" t="s">
        <v>0</v>
      </c>
      <c r="C794" s="3"/>
      <c r="D794" s="3">
        <v>115</v>
      </c>
    </row>
    <row r="795" spans="1:4" ht="26.25" x14ac:dyDescent="0.4">
      <c r="A795" s="3"/>
      <c r="B795" s="2"/>
    </row>
    <row r="796" spans="1:4" ht="15.75" x14ac:dyDescent="0.25">
      <c r="A796" s="3"/>
      <c r="B796" s="38" t="s">
        <v>308</v>
      </c>
    </row>
    <row r="797" spans="1:4" ht="15.75" x14ac:dyDescent="0.25">
      <c r="A797" s="20"/>
      <c r="B797" s="5"/>
    </row>
    <row r="798" spans="1:4" ht="15.75" x14ac:dyDescent="0.25">
      <c r="A798" s="3"/>
      <c r="B798" s="5" t="s">
        <v>52</v>
      </c>
      <c r="C798" s="7"/>
      <c r="D798" s="7"/>
    </row>
    <row r="799" spans="1:4" ht="15.75" x14ac:dyDescent="0.25">
      <c r="A799" s="8" t="s">
        <v>3</v>
      </c>
      <c r="B799" s="9" t="s">
        <v>4</v>
      </c>
      <c r="C799" s="9" t="s">
        <v>5</v>
      </c>
      <c r="D799" s="9" t="s">
        <v>5</v>
      </c>
    </row>
    <row r="800" spans="1:4" ht="15.75" x14ac:dyDescent="0.25">
      <c r="A800" s="27" t="s">
        <v>6</v>
      </c>
      <c r="B800" s="11"/>
      <c r="C800" s="5" t="s">
        <v>7</v>
      </c>
      <c r="D800" s="5" t="s">
        <v>7</v>
      </c>
    </row>
    <row r="801" spans="1:4" ht="15.75" x14ac:dyDescent="0.25">
      <c r="A801" s="11"/>
      <c r="B801" s="11"/>
      <c r="C801" s="5">
        <v>2011</v>
      </c>
      <c r="D801" s="5">
        <v>2012</v>
      </c>
    </row>
    <row r="802" spans="1:4" ht="16.5" thickBot="1" x14ac:dyDescent="0.3">
      <c r="A802" s="12"/>
      <c r="B802" s="12"/>
      <c r="C802" s="13" t="s">
        <v>8</v>
      </c>
      <c r="D802" s="13" t="s">
        <v>8</v>
      </c>
    </row>
    <row r="804" spans="1:4" x14ac:dyDescent="0.25">
      <c r="A804" s="14">
        <v>2</v>
      </c>
      <c r="B804" s="33" t="s">
        <v>603</v>
      </c>
      <c r="C804" s="21">
        <v>16000000</v>
      </c>
      <c r="D804" s="21">
        <v>5000000</v>
      </c>
    </row>
    <row r="805" spans="1:4" x14ac:dyDescent="0.25">
      <c r="A805" s="14">
        <v>3</v>
      </c>
      <c r="B805" s="14" t="s">
        <v>9</v>
      </c>
      <c r="C805" s="21">
        <v>2000000</v>
      </c>
      <c r="D805" s="21">
        <v>1500000</v>
      </c>
    </row>
    <row r="806" spans="1:4" x14ac:dyDescent="0.25">
      <c r="A806" s="14">
        <v>4</v>
      </c>
      <c r="B806" s="14" t="s">
        <v>301</v>
      </c>
      <c r="C806" s="21">
        <v>2000000</v>
      </c>
      <c r="D806" s="21">
        <v>5500000</v>
      </c>
    </row>
    <row r="807" spans="1:4" x14ac:dyDescent="0.25">
      <c r="A807" s="14">
        <v>5</v>
      </c>
      <c r="B807" s="14" t="s">
        <v>11</v>
      </c>
      <c r="C807" s="21">
        <v>5000000</v>
      </c>
      <c r="D807" s="21">
        <v>2500000</v>
      </c>
    </row>
    <row r="808" spans="1:4" x14ac:dyDescent="0.25">
      <c r="A808" s="14">
        <v>6</v>
      </c>
      <c r="B808" s="14" t="s">
        <v>309</v>
      </c>
      <c r="C808" s="21">
        <v>2500000</v>
      </c>
      <c r="D808" s="21">
        <v>5000000</v>
      </c>
    </row>
    <row r="809" spans="1:4" x14ac:dyDescent="0.25">
      <c r="A809" s="14">
        <v>7</v>
      </c>
      <c r="B809" s="14" t="s">
        <v>203</v>
      </c>
      <c r="C809" s="21">
        <v>3000000</v>
      </c>
      <c r="D809" s="21">
        <v>2500000</v>
      </c>
    </row>
    <row r="810" spans="1:4" x14ac:dyDescent="0.25">
      <c r="A810" s="14">
        <v>8</v>
      </c>
      <c r="B810" s="14" t="s">
        <v>53</v>
      </c>
      <c r="C810" s="21">
        <v>5500000</v>
      </c>
      <c r="D810" s="21">
        <v>0</v>
      </c>
    </row>
    <row r="811" spans="1:4" x14ac:dyDescent="0.25">
      <c r="A811" s="14">
        <v>9</v>
      </c>
      <c r="B811" s="14" t="s">
        <v>188</v>
      </c>
      <c r="C811" s="21">
        <v>2000000</v>
      </c>
      <c r="D811" s="21">
        <v>2500000</v>
      </c>
    </row>
    <row r="812" spans="1:4" x14ac:dyDescent="0.25">
      <c r="A812" s="14">
        <v>10</v>
      </c>
      <c r="B812" s="14" t="s">
        <v>310</v>
      </c>
      <c r="C812" s="21">
        <v>3000000</v>
      </c>
      <c r="D812" s="21">
        <v>2500000</v>
      </c>
    </row>
    <row r="813" spans="1:4" x14ac:dyDescent="0.25">
      <c r="A813" s="14">
        <v>11</v>
      </c>
      <c r="B813" s="14" t="s">
        <v>59</v>
      </c>
      <c r="C813" s="21">
        <v>10000000</v>
      </c>
      <c r="D813" s="21">
        <v>5000000</v>
      </c>
    </row>
    <row r="814" spans="1:4" x14ac:dyDescent="0.25">
      <c r="A814" s="14">
        <v>12</v>
      </c>
      <c r="B814" s="16" t="s">
        <v>169</v>
      </c>
      <c r="C814" s="15"/>
      <c r="D814" s="15"/>
    </row>
    <row r="815" spans="1:4" x14ac:dyDescent="0.25">
      <c r="A815" s="14"/>
      <c r="B815" s="14" t="s">
        <v>311</v>
      </c>
      <c r="C815" s="21">
        <v>531500000</v>
      </c>
      <c r="D815" s="21">
        <v>493950000</v>
      </c>
    </row>
    <row r="816" spans="1:4" x14ac:dyDescent="0.25">
      <c r="A816" s="14"/>
      <c r="B816" s="14" t="s">
        <v>312</v>
      </c>
      <c r="C816" s="21"/>
      <c r="D816" s="21"/>
    </row>
    <row r="817" spans="1:4" x14ac:dyDescent="0.25">
      <c r="A817" s="14"/>
      <c r="B817" s="14" t="s">
        <v>313</v>
      </c>
      <c r="D817" s="21"/>
    </row>
    <row r="818" spans="1:4" x14ac:dyDescent="0.25">
      <c r="A818" s="14"/>
      <c r="B818" s="14" t="s">
        <v>314</v>
      </c>
      <c r="C818" s="21">
        <v>2000000</v>
      </c>
      <c r="D818" s="21">
        <v>2000000</v>
      </c>
    </row>
    <row r="819" spans="1:4" x14ac:dyDescent="0.25">
      <c r="A819" s="14"/>
      <c r="B819" s="14" t="s">
        <v>315</v>
      </c>
      <c r="C819" s="21">
        <v>4500000</v>
      </c>
      <c r="D819" s="21">
        <v>6000000</v>
      </c>
    </row>
    <row r="820" spans="1:4" x14ac:dyDescent="0.25">
      <c r="A820" s="14"/>
      <c r="B820" s="14" t="s">
        <v>316</v>
      </c>
      <c r="C820" s="21">
        <v>3500000</v>
      </c>
      <c r="D820" s="21">
        <v>2000000</v>
      </c>
    </row>
    <row r="821" spans="1:4" x14ac:dyDescent="0.25">
      <c r="A821" s="14"/>
      <c r="B821" s="14" t="s">
        <v>317</v>
      </c>
      <c r="C821" s="21">
        <v>7500000</v>
      </c>
      <c r="D821" s="21">
        <v>2000000</v>
      </c>
    </row>
    <row r="823" spans="1:4" ht="16.5" thickBot="1" x14ac:dyDescent="0.3">
      <c r="B823" s="18" t="s">
        <v>50</v>
      </c>
      <c r="C823" s="23">
        <f>SUM(C803:C822)</f>
        <v>600000000</v>
      </c>
      <c r="D823" s="23">
        <f>SUM(D803:D822)</f>
        <v>537950000</v>
      </c>
    </row>
    <row r="829" spans="1:4" ht="23.25" x14ac:dyDescent="0.35">
      <c r="A829">
        <v>116</v>
      </c>
      <c r="B829" s="1" t="s">
        <v>0</v>
      </c>
    </row>
    <row r="830" spans="1:4" ht="26.25" x14ac:dyDescent="0.4">
      <c r="A830" s="3"/>
      <c r="B830" s="2"/>
    </row>
    <row r="831" spans="1:4" ht="15.75" x14ac:dyDescent="0.25">
      <c r="A831" s="3"/>
      <c r="B831" s="38" t="s">
        <v>318</v>
      </c>
    </row>
    <row r="832" spans="1:4" ht="15.75" x14ac:dyDescent="0.25">
      <c r="A832" s="3"/>
      <c r="B832" s="5"/>
    </row>
    <row r="833" spans="1:4" ht="15.75" x14ac:dyDescent="0.25">
      <c r="A833" s="20"/>
      <c r="B833" s="5" t="s">
        <v>52</v>
      </c>
    </row>
    <row r="834" spans="1:4" ht="15.75" x14ac:dyDescent="0.25">
      <c r="A834" s="8" t="s">
        <v>3</v>
      </c>
      <c r="B834" s="9" t="s">
        <v>4</v>
      </c>
      <c r="C834" s="9" t="s">
        <v>5</v>
      </c>
      <c r="D834" s="9" t="s">
        <v>5</v>
      </c>
    </row>
    <row r="835" spans="1:4" ht="15.75" x14ac:dyDescent="0.25">
      <c r="A835" s="27" t="s">
        <v>6</v>
      </c>
      <c r="B835" s="11"/>
      <c r="C835" s="5" t="s">
        <v>7</v>
      </c>
      <c r="D835" s="5" t="s">
        <v>7</v>
      </c>
    </row>
    <row r="836" spans="1:4" ht="15.75" x14ac:dyDescent="0.25">
      <c r="A836" s="11"/>
      <c r="B836" s="11"/>
      <c r="C836" s="5">
        <v>2011</v>
      </c>
      <c r="D836" s="5">
        <v>2012</v>
      </c>
    </row>
    <row r="837" spans="1:4" ht="16.5" thickBot="1" x14ac:dyDescent="0.3">
      <c r="A837" s="12"/>
      <c r="B837" s="12"/>
      <c r="C837" s="13" t="s">
        <v>8</v>
      </c>
      <c r="D837" s="13" t="s">
        <v>8</v>
      </c>
    </row>
    <row r="838" spans="1:4" ht="15.75" x14ac:dyDescent="0.25">
      <c r="A838" s="11"/>
      <c r="B838" s="11"/>
      <c r="C838" s="5"/>
      <c r="D838" s="5"/>
    </row>
    <row r="839" spans="1:4" x14ac:dyDescent="0.25">
      <c r="A839" s="33">
        <v>2</v>
      </c>
      <c r="B839" s="33" t="s">
        <v>300</v>
      </c>
      <c r="C839" s="21">
        <v>20000000</v>
      </c>
      <c r="D839" s="21">
        <v>8000000</v>
      </c>
    </row>
    <row r="840" spans="1:4" x14ac:dyDescent="0.25">
      <c r="A840" s="14">
        <v>3</v>
      </c>
      <c r="B840" s="14" t="s">
        <v>9</v>
      </c>
      <c r="C840" s="21">
        <v>1400000</v>
      </c>
      <c r="D840" s="21">
        <v>100000</v>
      </c>
    </row>
    <row r="841" spans="1:4" x14ac:dyDescent="0.25">
      <c r="A841" s="14">
        <v>4</v>
      </c>
      <c r="B841" s="14" t="s">
        <v>215</v>
      </c>
      <c r="C841" s="21">
        <v>400000</v>
      </c>
      <c r="D841" s="21">
        <v>50000</v>
      </c>
    </row>
    <row r="842" spans="1:4" x14ac:dyDescent="0.25">
      <c r="A842" s="14">
        <v>5</v>
      </c>
      <c r="B842" s="14" t="s">
        <v>11</v>
      </c>
      <c r="C842" s="21">
        <v>3000000</v>
      </c>
      <c r="D842" s="21">
        <v>900000</v>
      </c>
    </row>
    <row r="843" spans="1:4" x14ac:dyDescent="0.25">
      <c r="A843" s="14">
        <v>6</v>
      </c>
      <c r="B843" s="14" t="s">
        <v>216</v>
      </c>
      <c r="C843" s="21">
        <v>5500000</v>
      </c>
      <c r="D843" s="21">
        <v>1300000</v>
      </c>
    </row>
    <row r="844" spans="1:4" x14ac:dyDescent="0.25">
      <c r="A844" s="14">
        <v>7</v>
      </c>
      <c r="B844" s="14" t="s">
        <v>319</v>
      </c>
      <c r="C844" s="21">
        <v>10000000</v>
      </c>
      <c r="D844" s="21">
        <v>1400000</v>
      </c>
    </row>
    <row r="845" spans="1:4" x14ac:dyDescent="0.25">
      <c r="A845" s="14">
        <v>8</v>
      </c>
      <c r="B845" s="14" t="s">
        <v>53</v>
      </c>
      <c r="C845" s="21">
        <v>50000000</v>
      </c>
      <c r="D845" s="21">
        <v>0</v>
      </c>
    </row>
    <row r="846" spans="1:4" x14ac:dyDescent="0.25">
      <c r="A846" s="14">
        <v>9</v>
      </c>
      <c r="B846" s="14" t="s">
        <v>188</v>
      </c>
      <c r="C846" s="21">
        <v>2400000</v>
      </c>
      <c r="D846" s="21">
        <v>0</v>
      </c>
    </row>
    <row r="847" spans="1:4" x14ac:dyDescent="0.25">
      <c r="A847" s="14">
        <v>10</v>
      </c>
      <c r="B847" s="14" t="s">
        <v>244</v>
      </c>
      <c r="C847" s="21">
        <v>10000000</v>
      </c>
      <c r="D847" s="21">
        <v>2300000</v>
      </c>
    </row>
    <row r="848" spans="1:4" x14ac:dyDescent="0.25">
      <c r="A848" s="14">
        <v>11</v>
      </c>
      <c r="B848" s="14" t="s">
        <v>59</v>
      </c>
      <c r="C848" s="21">
        <v>3500000</v>
      </c>
      <c r="D848" s="21">
        <v>500000</v>
      </c>
    </row>
    <row r="849" spans="1:4" x14ac:dyDescent="0.25">
      <c r="A849" s="14">
        <v>12</v>
      </c>
      <c r="B849" s="16" t="s">
        <v>169</v>
      </c>
      <c r="C849" s="21"/>
      <c r="D849" s="21"/>
    </row>
    <row r="850" spans="1:4" x14ac:dyDescent="0.25">
      <c r="A850" s="14"/>
      <c r="B850" s="14" t="s">
        <v>320</v>
      </c>
      <c r="C850" s="21">
        <v>2000000</v>
      </c>
      <c r="D850" s="21">
        <v>850000</v>
      </c>
    </row>
    <row r="851" spans="1:4" x14ac:dyDescent="0.25">
      <c r="A851" s="14"/>
      <c r="B851" s="14" t="s">
        <v>321</v>
      </c>
      <c r="C851" s="21">
        <v>4000000</v>
      </c>
      <c r="D851" s="21">
        <v>2000000</v>
      </c>
    </row>
    <row r="852" spans="1:4" x14ac:dyDescent="0.25">
      <c r="A852" s="14"/>
      <c r="B852" s="14" t="s">
        <v>322</v>
      </c>
      <c r="C852" s="21">
        <v>3000000</v>
      </c>
      <c r="D852" s="21">
        <v>2000000</v>
      </c>
    </row>
    <row r="853" spans="1:4" x14ac:dyDescent="0.25">
      <c r="A853" s="14"/>
      <c r="B853" s="14" t="s">
        <v>323</v>
      </c>
      <c r="C853" s="21">
        <v>2500000</v>
      </c>
      <c r="D853" s="21">
        <v>300000</v>
      </c>
    </row>
    <row r="854" spans="1:4" x14ac:dyDescent="0.25">
      <c r="A854" s="14"/>
      <c r="B854" s="14" t="s">
        <v>324</v>
      </c>
      <c r="C854" s="21">
        <v>4000000</v>
      </c>
      <c r="D854" s="21">
        <v>1500000</v>
      </c>
    </row>
    <row r="855" spans="1:4" x14ac:dyDescent="0.25">
      <c r="A855" s="14"/>
      <c r="B855" s="14" t="s">
        <v>325</v>
      </c>
      <c r="C855" s="21">
        <v>500000</v>
      </c>
      <c r="D855" s="21">
        <v>500000</v>
      </c>
    </row>
    <row r="856" spans="1:4" x14ac:dyDescent="0.25">
      <c r="A856" s="14"/>
      <c r="B856" s="14" t="s">
        <v>326</v>
      </c>
      <c r="C856" s="21"/>
      <c r="D856" s="21"/>
    </row>
    <row r="857" spans="1:4" x14ac:dyDescent="0.25">
      <c r="A857" s="14"/>
      <c r="B857" s="14" t="s">
        <v>327</v>
      </c>
      <c r="C857" s="21">
        <v>50000000</v>
      </c>
      <c r="D857" s="21">
        <v>7500000</v>
      </c>
    </row>
    <row r="858" spans="1:4" x14ac:dyDescent="0.25">
      <c r="A858" s="14"/>
      <c r="B858" s="14" t="s">
        <v>328</v>
      </c>
      <c r="C858" s="21">
        <v>1000000</v>
      </c>
      <c r="D858" s="21">
        <v>800000</v>
      </c>
    </row>
    <row r="859" spans="1:4" x14ac:dyDescent="0.25">
      <c r="A859" s="14"/>
      <c r="B859" s="14" t="s">
        <v>329</v>
      </c>
      <c r="C859" s="21"/>
      <c r="D859" s="21"/>
    </row>
    <row r="860" spans="1:4" x14ac:dyDescent="0.25">
      <c r="A860" s="14"/>
      <c r="B860" s="14" t="s">
        <v>330</v>
      </c>
      <c r="C860" s="21">
        <v>4000000</v>
      </c>
      <c r="D860" s="21">
        <v>3000000</v>
      </c>
    </row>
    <row r="861" spans="1:4" x14ac:dyDescent="0.25">
      <c r="A861" s="14"/>
      <c r="B861" s="14" t="s">
        <v>331</v>
      </c>
      <c r="C861" s="21">
        <v>800000</v>
      </c>
      <c r="D861" s="21">
        <v>0</v>
      </c>
    </row>
    <row r="862" spans="1:4" x14ac:dyDescent="0.25">
      <c r="A862" s="14"/>
      <c r="B862" s="14" t="s">
        <v>332</v>
      </c>
      <c r="C862" s="21">
        <v>4000000</v>
      </c>
      <c r="D862" s="21">
        <v>0</v>
      </c>
    </row>
    <row r="863" spans="1:4" x14ac:dyDescent="0.25">
      <c r="A863" s="14"/>
      <c r="B863" s="14" t="s">
        <v>333</v>
      </c>
      <c r="C863" s="21">
        <v>2400000</v>
      </c>
      <c r="D863" s="21">
        <v>500000</v>
      </c>
    </row>
    <row r="864" spans="1:4" x14ac:dyDescent="0.25">
      <c r="A864" s="14"/>
      <c r="B864" s="14" t="s">
        <v>334</v>
      </c>
      <c r="C864" s="21"/>
      <c r="D864" s="21"/>
    </row>
    <row r="865" spans="1:4" x14ac:dyDescent="0.25">
      <c r="A865" s="14"/>
      <c r="B865" s="14" t="s">
        <v>335</v>
      </c>
      <c r="C865" s="21">
        <v>1320000</v>
      </c>
      <c r="D865" s="21">
        <v>0</v>
      </c>
    </row>
    <row r="866" spans="1:4" x14ac:dyDescent="0.25">
      <c r="A866" s="14"/>
      <c r="B866" s="14" t="s">
        <v>336</v>
      </c>
      <c r="C866" s="21">
        <v>1320000</v>
      </c>
      <c r="D866" s="21">
        <v>0</v>
      </c>
    </row>
    <row r="867" spans="1:4" x14ac:dyDescent="0.25">
      <c r="A867" s="14"/>
      <c r="B867" s="14" t="s">
        <v>337</v>
      </c>
      <c r="C867" s="21">
        <v>960000</v>
      </c>
      <c r="D867" s="21">
        <v>0</v>
      </c>
    </row>
    <row r="868" spans="1:4" x14ac:dyDescent="0.25">
      <c r="A868" s="14"/>
      <c r="B868" s="14" t="s">
        <v>338</v>
      </c>
      <c r="C868" s="21">
        <v>1500000</v>
      </c>
      <c r="D868" s="21">
        <v>0</v>
      </c>
    </row>
    <row r="869" spans="1:4" x14ac:dyDescent="0.25">
      <c r="A869" s="14"/>
      <c r="B869" s="14" t="s">
        <v>339</v>
      </c>
      <c r="C869" s="21"/>
      <c r="D869" s="21"/>
    </row>
    <row r="870" spans="1:4" x14ac:dyDescent="0.25">
      <c r="A870" s="14"/>
      <c r="B870" s="14" t="s">
        <v>340</v>
      </c>
      <c r="C870" s="21">
        <v>500000</v>
      </c>
      <c r="D870" s="21">
        <v>500000</v>
      </c>
    </row>
    <row r="871" spans="1:4" x14ac:dyDescent="0.25">
      <c r="A871" s="14"/>
      <c r="B871" s="14" t="s">
        <v>341</v>
      </c>
      <c r="C871" s="21">
        <v>1000000</v>
      </c>
      <c r="D871" s="21">
        <v>500000</v>
      </c>
    </row>
    <row r="872" spans="1:4" x14ac:dyDescent="0.25">
      <c r="A872" s="14"/>
      <c r="B872" s="14" t="s">
        <v>342</v>
      </c>
      <c r="C872" s="21"/>
      <c r="D872" s="21"/>
    </row>
    <row r="873" spans="1:4" x14ac:dyDescent="0.25">
      <c r="A873" s="14"/>
      <c r="B873" s="14" t="s">
        <v>343</v>
      </c>
      <c r="C873" s="21">
        <v>1000000</v>
      </c>
      <c r="D873" s="21">
        <v>500000</v>
      </c>
    </row>
    <row r="874" spans="1:4" x14ac:dyDescent="0.25">
      <c r="A874" s="14"/>
      <c r="B874" s="55" t="s">
        <v>344</v>
      </c>
      <c r="C874" s="21">
        <v>8000000</v>
      </c>
      <c r="D874" s="21">
        <v>0</v>
      </c>
    </row>
    <row r="875" spans="1:4" ht="15.75" x14ac:dyDescent="0.25">
      <c r="B875" s="14" t="s">
        <v>345</v>
      </c>
      <c r="C875" s="26"/>
      <c r="D875" s="26"/>
    </row>
    <row r="876" spans="1:4" x14ac:dyDescent="0.25">
      <c r="B876" s="14" t="s">
        <v>346</v>
      </c>
      <c r="C876" s="21">
        <v>0</v>
      </c>
      <c r="D876" s="21">
        <v>1000000</v>
      </c>
    </row>
    <row r="877" spans="1:4" ht="16.5" thickBot="1" x14ac:dyDescent="0.3">
      <c r="B877" s="18" t="s">
        <v>50</v>
      </c>
      <c r="C877" s="23">
        <f>SUM(C839:C876)</f>
        <v>200000000</v>
      </c>
      <c r="D877" s="23">
        <f>SUM(D839:D876)</f>
        <v>36000000</v>
      </c>
    </row>
    <row r="881" spans="1:4" ht="23.25" x14ac:dyDescent="0.35">
      <c r="B881" s="1" t="s">
        <v>0</v>
      </c>
      <c r="D881">
        <v>117</v>
      </c>
    </row>
    <row r="882" spans="1:4" ht="26.25" x14ac:dyDescent="0.4">
      <c r="A882" s="3"/>
      <c r="B882" s="2"/>
    </row>
    <row r="883" spans="1:4" ht="15.75" x14ac:dyDescent="0.25">
      <c r="A883" s="3"/>
      <c r="B883" s="38" t="s">
        <v>347</v>
      </c>
    </row>
    <row r="884" spans="1:4" ht="15.75" x14ac:dyDescent="0.25">
      <c r="A884" s="3"/>
      <c r="B884" s="5"/>
    </row>
    <row r="885" spans="1:4" ht="15.75" x14ac:dyDescent="0.25">
      <c r="A885" s="20"/>
      <c r="B885" s="5" t="s">
        <v>52</v>
      </c>
    </row>
    <row r="886" spans="1:4" ht="15.75" x14ac:dyDescent="0.25">
      <c r="A886" s="8" t="s">
        <v>3</v>
      </c>
      <c r="B886" s="9" t="s">
        <v>4</v>
      </c>
      <c r="C886" s="9" t="s">
        <v>5</v>
      </c>
      <c r="D886" s="9" t="s">
        <v>5</v>
      </c>
    </row>
    <row r="887" spans="1:4" ht="15.75" x14ac:dyDescent="0.25">
      <c r="A887" s="27" t="s">
        <v>6</v>
      </c>
      <c r="B887" s="11"/>
      <c r="C887" s="5" t="s">
        <v>7</v>
      </c>
      <c r="D887" s="5" t="s">
        <v>7</v>
      </c>
    </row>
    <row r="888" spans="1:4" ht="15.75" x14ac:dyDescent="0.25">
      <c r="A888" s="11"/>
      <c r="B888" s="11"/>
      <c r="C888" s="5">
        <v>2011</v>
      </c>
      <c r="D888" s="5">
        <v>2012</v>
      </c>
    </row>
    <row r="889" spans="1:4" ht="16.5" thickBot="1" x14ac:dyDescent="0.3">
      <c r="A889" s="12"/>
      <c r="B889" s="12"/>
      <c r="C889" s="13" t="s">
        <v>8</v>
      </c>
      <c r="D889" s="13" t="s">
        <v>8</v>
      </c>
    </row>
    <row r="890" spans="1:4" x14ac:dyDescent="0.25">
      <c r="A890" s="33">
        <v>2</v>
      </c>
      <c r="B890" s="33" t="s">
        <v>300</v>
      </c>
      <c r="C890" s="21">
        <v>16000000</v>
      </c>
      <c r="D890" s="21">
        <v>16000000</v>
      </c>
    </row>
    <row r="891" spans="1:4" x14ac:dyDescent="0.25">
      <c r="A891" s="14">
        <v>3</v>
      </c>
      <c r="B891" s="14" t="s">
        <v>9</v>
      </c>
      <c r="C891" s="21">
        <v>700000</v>
      </c>
      <c r="D891" s="21">
        <v>700000</v>
      </c>
    </row>
    <row r="892" spans="1:4" x14ac:dyDescent="0.25">
      <c r="A892" s="14">
        <v>4</v>
      </c>
      <c r="B892" s="14" t="s">
        <v>10</v>
      </c>
      <c r="C892" s="21">
        <v>400000</v>
      </c>
      <c r="D892" s="21">
        <v>400000</v>
      </c>
    </row>
    <row r="893" spans="1:4" x14ac:dyDescent="0.25">
      <c r="A893" s="14">
        <v>5</v>
      </c>
      <c r="B893" s="14" t="s">
        <v>11</v>
      </c>
      <c r="C893" s="21">
        <v>1600000</v>
      </c>
      <c r="D893" s="21">
        <v>1600000</v>
      </c>
    </row>
    <row r="894" spans="1:4" x14ac:dyDescent="0.25">
      <c r="A894" s="14">
        <v>6</v>
      </c>
      <c r="B894" s="14" t="s">
        <v>309</v>
      </c>
      <c r="C894" s="21">
        <v>3500000</v>
      </c>
      <c r="D894" s="21">
        <v>3500000</v>
      </c>
    </row>
    <row r="895" spans="1:4" x14ac:dyDescent="0.25">
      <c r="A895" s="14">
        <v>7</v>
      </c>
      <c r="B895" s="14" t="s">
        <v>348</v>
      </c>
      <c r="C895" s="21">
        <v>4400000</v>
      </c>
      <c r="D895" s="21">
        <v>4400000</v>
      </c>
    </row>
    <row r="896" spans="1:4" x14ac:dyDescent="0.25">
      <c r="A896" s="14">
        <v>8</v>
      </c>
      <c r="B896" s="14" t="s">
        <v>53</v>
      </c>
      <c r="C896" s="21">
        <v>100000</v>
      </c>
      <c r="D896" s="21">
        <v>100000</v>
      </c>
    </row>
    <row r="897" spans="1:4" x14ac:dyDescent="0.25">
      <c r="A897" s="14">
        <v>9</v>
      </c>
      <c r="B897" s="14" t="s">
        <v>188</v>
      </c>
      <c r="C897" s="21">
        <v>700000</v>
      </c>
      <c r="D897" s="21">
        <v>700000</v>
      </c>
    </row>
    <row r="898" spans="1:4" x14ac:dyDescent="0.25">
      <c r="A898" s="14">
        <v>10</v>
      </c>
      <c r="B898" s="14" t="s">
        <v>244</v>
      </c>
      <c r="C898" s="21">
        <v>10000000</v>
      </c>
      <c r="D898" s="21">
        <v>10000000</v>
      </c>
    </row>
    <row r="899" spans="1:4" x14ac:dyDescent="0.25">
      <c r="A899" s="14">
        <v>11</v>
      </c>
      <c r="B899" s="14" t="s">
        <v>59</v>
      </c>
      <c r="C899" s="21">
        <v>800000</v>
      </c>
      <c r="D899" s="21">
        <v>800000</v>
      </c>
    </row>
    <row r="900" spans="1:4" x14ac:dyDescent="0.25">
      <c r="A900" s="14">
        <v>12</v>
      </c>
      <c r="B900" s="16" t="s">
        <v>169</v>
      </c>
      <c r="C900" s="21"/>
      <c r="D900" s="21"/>
    </row>
    <row r="901" spans="1:4" x14ac:dyDescent="0.25">
      <c r="A901" s="14"/>
      <c r="B901" s="14" t="s">
        <v>349</v>
      </c>
      <c r="C901" s="21">
        <v>1300000</v>
      </c>
      <c r="D901" s="21">
        <v>1300000</v>
      </c>
    </row>
    <row r="902" spans="1:4" x14ac:dyDescent="0.25">
      <c r="A902" s="14"/>
      <c r="B902" s="14" t="s">
        <v>350</v>
      </c>
      <c r="C902" s="21">
        <v>200000</v>
      </c>
      <c r="D902" s="21">
        <v>200000</v>
      </c>
    </row>
    <row r="903" spans="1:4" x14ac:dyDescent="0.25">
      <c r="A903" s="14"/>
      <c r="B903" s="14" t="s">
        <v>351</v>
      </c>
      <c r="C903" s="21">
        <v>20000000</v>
      </c>
      <c r="D903" s="21">
        <v>50000000</v>
      </c>
    </row>
    <row r="904" spans="1:4" x14ac:dyDescent="0.25">
      <c r="A904" s="14"/>
      <c r="B904" s="14" t="s">
        <v>352</v>
      </c>
      <c r="C904" s="21">
        <v>600000</v>
      </c>
      <c r="D904" s="21">
        <v>500000</v>
      </c>
    </row>
    <row r="905" spans="1:4" x14ac:dyDescent="0.25">
      <c r="A905" s="14"/>
      <c r="B905" s="14" t="s">
        <v>353</v>
      </c>
      <c r="C905" s="21">
        <v>1200000</v>
      </c>
      <c r="D905" s="21">
        <v>1200000</v>
      </c>
    </row>
    <row r="906" spans="1:4" x14ac:dyDescent="0.25">
      <c r="A906" s="14"/>
      <c r="B906" s="14" t="s">
        <v>354</v>
      </c>
      <c r="C906" s="21">
        <v>600000</v>
      </c>
      <c r="D906" s="21">
        <v>600000</v>
      </c>
    </row>
    <row r="907" spans="1:4" x14ac:dyDescent="0.25">
      <c r="A907" s="14"/>
      <c r="B907" s="14" t="s">
        <v>355</v>
      </c>
      <c r="C907" s="21">
        <v>500000</v>
      </c>
      <c r="D907" s="21">
        <v>500000</v>
      </c>
    </row>
    <row r="908" spans="1:4" x14ac:dyDescent="0.25">
      <c r="A908" s="14"/>
      <c r="B908" s="14" t="s">
        <v>356</v>
      </c>
      <c r="C908" s="21">
        <v>400000</v>
      </c>
      <c r="D908" s="21">
        <v>400000</v>
      </c>
    </row>
    <row r="909" spans="1:4" x14ac:dyDescent="0.25">
      <c r="A909" s="14"/>
      <c r="B909" s="14" t="s">
        <v>357</v>
      </c>
      <c r="C909" s="21">
        <v>400000</v>
      </c>
      <c r="D909" s="21">
        <v>400000</v>
      </c>
    </row>
    <row r="910" spans="1:4" x14ac:dyDescent="0.25">
      <c r="A910" s="14"/>
      <c r="B910" s="14" t="s">
        <v>358</v>
      </c>
      <c r="C910" s="21">
        <v>1000000</v>
      </c>
      <c r="D910" s="21">
        <v>1000000</v>
      </c>
    </row>
    <row r="911" spans="1:4" x14ac:dyDescent="0.25">
      <c r="A911" s="14"/>
      <c r="B911" s="14" t="s">
        <v>4371</v>
      </c>
      <c r="C911" s="21">
        <v>0</v>
      </c>
      <c r="D911" s="21">
        <v>250000</v>
      </c>
    </row>
    <row r="912" spans="1:4" x14ac:dyDescent="0.25">
      <c r="A912" s="14"/>
      <c r="B912" s="14" t="s">
        <v>4374</v>
      </c>
      <c r="C912" s="21"/>
      <c r="D912" s="21"/>
    </row>
    <row r="913" spans="1:4" x14ac:dyDescent="0.25">
      <c r="A913" s="14"/>
      <c r="B913" s="14" t="s">
        <v>359</v>
      </c>
      <c r="C913" s="21">
        <v>0</v>
      </c>
      <c r="D913" s="21">
        <v>500000</v>
      </c>
    </row>
    <row r="914" spans="1:4" x14ac:dyDescent="0.25">
      <c r="A914" s="14"/>
      <c r="B914" s="14" t="s">
        <v>360</v>
      </c>
      <c r="C914" s="21">
        <v>400000</v>
      </c>
      <c r="D914" s="21">
        <v>400000</v>
      </c>
    </row>
    <row r="915" spans="1:4" x14ac:dyDescent="0.25">
      <c r="A915" s="14"/>
      <c r="B915" s="14" t="s">
        <v>361</v>
      </c>
      <c r="C915" s="21">
        <v>4000000</v>
      </c>
      <c r="D915" s="21">
        <v>500000</v>
      </c>
    </row>
    <row r="916" spans="1:4" x14ac:dyDescent="0.25">
      <c r="A916" s="14"/>
      <c r="B916" s="14" t="s">
        <v>4440</v>
      </c>
      <c r="C916" s="21">
        <v>5000000</v>
      </c>
      <c r="D916" s="21">
        <v>5000000</v>
      </c>
    </row>
    <row r="917" spans="1:4" x14ac:dyDescent="0.25">
      <c r="A917" s="14" t="s">
        <v>362</v>
      </c>
      <c r="B917" s="14" t="s">
        <v>4441</v>
      </c>
      <c r="C917" s="21">
        <v>1500000</v>
      </c>
      <c r="D917" s="21"/>
    </row>
    <row r="918" spans="1:4" x14ac:dyDescent="0.25">
      <c r="A918" s="14"/>
      <c r="B918" s="14" t="s">
        <v>4438</v>
      </c>
      <c r="C918" s="21">
        <v>2000000</v>
      </c>
      <c r="D918" s="21">
        <v>66000000</v>
      </c>
    </row>
    <row r="919" spans="1:4" x14ac:dyDescent="0.25">
      <c r="A919" s="14"/>
      <c r="B919" s="14" t="s">
        <v>4439</v>
      </c>
      <c r="C919" s="21">
        <v>1000000</v>
      </c>
      <c r="D919" s="21">
        <v>1000000</v>
      </c>
    </row>
    <row r="920" spans="1:4" x14ac:dyDescent="0.25">
      <c r="A920" s="14"/>
      <c r="B920" s="14" t="s">
        <v>4376</v>
      </c>
      <c r="C920" s="21">
        <v>2000000</v>
      </c>
      <c r="D920" s="17">
        <v>0</v>
      </c>
    </row>
    <row r="921" spans="1:4" x14ac:dyDescent="0.25">
      <c r="A921" s="14"/>
      <c r="B921" s="14" t="s">
        <v>363</v>
      </c>
      <c r="D921" s="21"/>
    </row>
    <row r="922" spans="1:4" x14ac:dyDescent="0.25">
      <c r="A922" s="14"/>
      <c r="B922" s="14" t="s">
        <v>364</v>
      </c>
      <c r="C922" s="21"/>
      <c r="D922" s="21"/>
    </row>
    <row r="923" spans="1:4" x14ac:dyDescent="0.25">
      <c r="A923" s="14"/>
      <c r="B923" s="14" t="s">
        <v>365</v>
      </c>
      <c r="C923" s="21"/>
      <c r="D923" s="21"/>
    </row>
    <row r="924" spans="1:4" x14ac:dyDescent="0.25">
      <c r="A924" s="14"/>
      <c r="B924" s="14" t="s">
        <v>4377</v>
      </c>
      <c r="C924" s="21"/>
      <c r="D924" s="21"/>
    </row>
    <row r="925" spans="1:4" x14ac:dyDescent="0.25">
      <c r="A925" s="14"/>
      <c r="B925" s="14" t="s">
        <v>366</v>
      </c>
      <c r="C925" s="21">
        <v>16200000</v>
      </c>
      <c r="D925" s="21">
        <v>0</v>
      </c>
    </row>
    <row r="926" spans="1:4" x14ac:dyDescent="0.25">
      <c r="A926" s="14"/>
      <c r="B926" s="14" t="s">
        <v>367</v>
      </c>
      <c r="C926" s="21"/>
      <c r="D926" s="21">
        <v>0</v>
      </c>
    </row>
    <row r="927" spans="1:4" x14ac:dyDescent="0.25">
      <c r="A927" s="14"/>
      <c r="B927" s="14" t="s">
        <v>368</v>
      </c>
      <c r="C927" s="21">
        <v>400000</v>
      </c>
      <c r="D927" s="21">
        <v>0</v>
      </c>
    </row>
    <row r="928" spans="1:4" x14ac:dyDescent="0.25">
      <c r="A928" s="14"/>
      <c r="B928" s="14" t="s">
        <v>369</v>
      </c>
      <c r="C928" s="21">
        <v>400000</v>
      </c>
      <c r="D928" s="21">
        <v>0</v>
      </c>
    </row>
    <row r="929" spans="1:4" ht="16.5" thickBot="1" x14ac:dyDescent="0.3">
      <c r="A929" s="14"/>
      <c r="B929" s="14"/>
      <c r="C929" s="303">
        <f>SUM(C890:C928)</f>
        <v>97300000</v>
      </c>
      <c r="D929" s="303">
        <f>SUM(D890:D928)</f>
        <v>167950000</v>
      </c>
    </row>
    <row r="930" spans="1:4" x14ac:dyDescent="0.25">
      <c r="A930" s="14"/>
      <c r="B930" s="14"/>
      <c r="C930" s="21"/>
      <c r="D930" s="21"/>
    </row>
    <row r="931" spans="1:4" ht="23.25" x14ac:dyDescent="0.35">
      <c r="B931" s="1" t="s">
        <v>0</v>
      </c>
      <c r="D931">
        <v>118</v>
      </c>
    </row>
    <row r="932" spans="1:4" ht="26.25" x14ac:dyDescent="0.4">
      <c r="A932" s="3"/>
      <c r="B932" s="2"/>
    </row>
    <row r="933" spans="1:4" ht="15.75" x14ac:dyDescent="0.25">
      <c r="A933" s="3"/>
      <c r="B933" s="38" t="s">
        <v>4402</v>
      </c>
    </row>
    <row r="934" spans="1:4" ht="15.75" x14ac:dyDescent="0.25">
      <c r="A934" s="3"/>
      <c r="B934" s="5"/>
    </row>
    <row r="935" spans="1:4" ht="15.75" x14ac:dyDescent="0.25">
      <c r="A935" s="20"/>
      <c r="B935" s="5" t="s">
        <v>52</v>
      </c>
    </row>
    <row r="936" spans="1:4" ht="15.75" x14ac:dyDescent="0.25">
      <c r="A936" s="8" t="s">
        <v>3</v>
      </c>
      <c r="B936" s="9" t="s">
        <v>4</v>
      </c>
      <c r="C936" s="9" t="s">
        <v>5</v>
      </c>
      <c r="D936" s="9" t="s">
        <v>5</v>
      </c>
    </row>
    <row r="937" spans="1:4" ht="15.75" x14ac:dyDescent="0.25">
      <c r="A937" s="27" t="s">
        <v>6</v>
      </c>
      <c r="B937" s="11"/>
      <c r="C937" s="5" t="s">
        <v>7</v>
      </c>
      <c r="D937" s="5" t="s">
        <v>7</v>
      </c>
    </row>
    <row r="938" spans="1:4" ht="15.75" x14ac:dyDescent="0.25">
      <c r="A938" s="11"/>
      <c r="B938" s="11"/>
      <c r="C938" s="5">
        <v>2011</v>
      </c>
      <c r="D938" s="5">
        <v>2012</v>
      </c>
    </row>
    <row r="939" spans="1:4" ht="16.5" thickBot="1" x14ac:dyDescent="0.3">
      <c r="A939" s="12"/>
      <c r="B939" s="12"/>
      <c r="C939" s="13" t="s">
        <v>8</v>
      </c>
      <c r="D939" s="13" t="s">
        <v>8</v>
      </c>
    </row>
    <row r="940" spans="1:4" x14ac:dyDescent="0.25">
      <c r="A940" s="14"/>
      <c r="B940" s="14" t="s">
        <v>4378</v>
      </c>
      <c r="C940" s="21"/>
      <c r="D940" s="21"/>
    </row>
    <row r="941" spans="1:4" x14ac:dyDescent="0.25">
      <c r="A941" s="14"/>
      <c r="B941" s="14" t="s">
        <v>370</v>
      </c>
      <c r="C941" s="21"/>
      <c r="D941" s="21"/>
    </row>
    <row r="942" spans="1:4" x14ac:dyDescent="0.25">
      <c r="A942" s="14"/>
      <c r="B942" s="14" t="s">
        <v>371</v>
      </c>
      <c r="C942" s="21">
        <v>100000</v>
      </c>
      <c r="D942" s="21">
        <v>100000</v>
      </c>
    </row>
    <row r="943" spans="1:4" x14ac:dyDescent="0.25">
      <c r="A943" s="14"/>
      <c r="B943" s="14" t="s">
        <v>372</v>
      </c>
      <c r="C943" s="21"/>
      <c r="D943" s="21"/>
    </row>
    <row r="944" spans="1:4" x14ac:dyDescent="0.25">
      <c r="A944" s="14"/>
      <c r="B944" s="14" t="s">
        <v>373</v>
      </c>
      <c r="C944" s="21">
        <v>200000</v>
      </c>
      <c r="D944" s="21">
        <v>200000</v>
      </c>
    </row>
    <row r="945" spans="1:4" x14ac:dyDescent="0.25">
      <c r="A945" s="14"/>
      <c r="B945" s="14" t="s">
        <v>4379</v>
      </c>
      <c r="C945" s="21">
        <v>3000000</v>
      </c>
      <c r="D945" s="21">
        <v>1000000</v>
      </c>
    </row>
    <row r="946" spans="1:4" x14ac:dyDescent="0.25">
      <c r="A946" s="14"/>
      <c r="B946" s="14" t="s">
        <v>374</v>
      </c>
      <c r="C946" s="21">
        <v>1000000</v>
      </c>
      <c r="D946" s="21">
        <v>1000000</v>
      </c>
    </row>
    <row r="947" spans="1:4" x14ac:dyDescent="0.25">
      <c r="A947" s="14"/>
      <c r="B947" s="14" t="s">
        <v>375</v>
      </c>
      <c r="C947" s="21">
        <v>1000000</v>
      </c>
      <c r="D947" s="21">
        <v>1000000</v>
      </c>
    </row>
    <row r="948" spans="1:4" x14ac:dyDescent="0.25">
      <c r="A948" s="14"/>
      <c r="B948" s="14" t="s">
        <v>376</v>
      </c>
      <c r="C948" s="21"/>
      <c r="D948" s="21"/>
    </row>
    <row r="949" spans="1:4" x14ac:dyDescent="0.25">
      <c r="A949" s="14"/>
      <c r="B949" s="14" t="s">
        <v>377</v>
      </c>
      <c r="C949" s="21"/>
      <c r="D949" s="21"/>
    </row>
    <row r="950" spans="1:4" x14ac:dyDescent="0.25">
      <c r="A950" s="14"/>
      <c r="B950" s="14" t="s">
        <v>378</v>
      </c>
      <c r="C950" s="21"/>
      <c r="D950" s="21"/>
    </row>
    <row r="951" spans="1:4" x14ac:dyDescent="0.25">
      <c r="A951" s="14"/>
      <c r="B951" s="14" t="s">
        <v>379</v>
      </c>
      <c r="C951" s="21"/>
      <c r="D951" s="21"/>
    </row>
    <row r="952" spans="1:4" x14ac:dyDescent="0.25">
      <c r="A952" s="14"/>
      <c r="B952" s="14" t="s">
        <v>380</v>
      </c>
      <c r="C952" s="21">
        <v>7000000</v>
      </c>
      <c r="D952" s="21">
        <v>6000000</v>
      </c>
    </row>
    <row r="953" spans="1:4" x14ac:dyDescent="0.25">
      <c r="A953" s="14"/>
      <c r="B953" s="14" t="s">
        <v>381</v>
      </c>
      <c r="C953" s="21">
        <v>2000000</v>
      </c>
      <c r="D953" s="21">
        <v>5000000</v>
      </c>
    </row>
    <row r="954" spans="1:4" x14ac:dyDescent="0.25">
      <c r="A954" s="14"/>
      <c r="B954" s="14" t="s">
        <v>382</v>
      </c>
      <c r="C954" s="21">
        <v>0</v>
      </c>
      <c r="D954" s="21">
        <v>2000000</v>
      </c>
    </row>
    <row r="955" spans="1:4" x14ac:dyDescent="0.25">
      <c r="A955" s="14"/>
      <c r="B955" s="14" t="s">
        <v>383</v>
      </c>
      <c r="C955" s="21"/>
      <c r="D955" s="21">
        <v>10000000</v>
      </c>
    </row>
    <row r="956" spans="1:4" x14ac:dyDescent="0.25">
      <c r="A956" s="14"/>
      <c r="B956" s="14" t="s">
        <v>384</v>
      </c>
      <c r="C956" s="21"/>
      <c r="D956" s="21"/>
    </row>
    <row r="957" spans="1:4" x14ac:dyDescent="0.25">
      <c r="A957" s="14"/>
      <c r="B957" s="14" t="s">
        <v>385</v>
      </c>
      <c r="C957" s="21">
        <v>1000000</v>
      </c>
      <c r="D957" s="21">
        <v>0</v>
      </c>
    </row>
    <row r="958" spans="1:4" x14ac:dyDescent="0.25">
      <c r="A958" s="14"/>
      <c r="B958" s="14" t="s">
        <v>4375</v>
      </c>
      <c r="C958" s="21">
        <v>0</v>
      </c>
      <c r="D958" s="21">
        <v>8000000</v>
      </c>
    </row>
    <row r="959" spans="1:4" x14ac:dyDescent="0.25">
      <c r="A959" s="14"/>
      <c r="B959" s="14" t="s">
        <v>386</v>
      </c>
      <c r="C959" s="21">
        <v>1000000</v>
      </c>
      <c r="D959" s="21">
        <v>1000000</v>
      </c>
    </row>
    <row r="960" spans="1:4" x14ac:dyDescent="0.25">
      <c r="A960" s="14"/>
      <c r="B960" s="14" t="s">
        <v>387</v>
      </c>
      <c r="C960" s="21">
        <v>0</v>
      </c>
      <c r="D960" s="21">
        <v>0</v>
      </c>
    </row>
    <row r="961" spans="1:4" x14ac:dyDescent="0.25">
      <c r="A961" s="14"/>
      <c r="B961" s="14" t="s">
        <v>388</v>
      </c>
      <c r="C961" s="21">
        <v>500000</v>
      </c>
      <c r="D961" s="21">
        <v>500000</v>
      </c>
    </row>
    <row r="962" spans="1:4" x14ac:dyDescent="0.25">
      <c r="A962" s="14"/>
      <c r="B962" s="14" t="s">
        <v>389</v>
      </c>
      <c r="C962" s="21">
        <v>2000000</v>
      </c>
      <c r="D962" s="21">
        <v>1000000</v>
      </c>
    </row>
    <row r="963" spans="1:4" x14ac:dyDescent="0.25">
      <c r="A963" s="14"/>
      <c r="B963" s="14" t="s">
        <v>390</v>
      </c>
      <c r="C963" s="21">
        <v>0</v>
      </c>
      <c r="D963" s="21">
        <v>250000</v>
      </c>
    </row>
    <row r="964" spans="1:4" x14ac:dyDescent="0.25">
      <c r="A964" s="14"/>
      <c r="B964" s="14" t="s">
        <v>391</v>
      </c>
      <c r="C964" s="21">
        <v>0</v>
      </c>
      <c r="D964" s="21">
        <v>500000</v>
      </c>
    </row>
    <row r="965" spans="1:4" x14ac:dyDescent="0.25">
      <c r="A965" s="14"/>
      <c r="B965" s="14" t="s">
        <v>392</v>
      </c>
      <c r="C965" s="21">
        <v>10000000</v>
      </c>
      <c r="D965" s="21">
        <v>5000000</v>
      </c>
    </row>
    <row r="966" spans="1:4" x14ac:dyDescent="0.25">
      <c r="A966" s="14"/>
      <c r="B966" s="14" t="s">
        <v>393</v>
      </c>
      <c r="C966" s="21">
        <v>0</v>
      </c>
      <c r="D966" s="21">
        <v>3000000</v>
      </c>
    </row>
    <row r="967" spans="1:4" x14ac:dyDescent="0.25">
      <c r="A967" s="14"/>
      <c r="B967" s="14" t="s">
        <v>394</v>
      </c>
      <c r="C967" s="21">
        <v>0</v>
      </c>
      <c r="D967" s="21">
        <v>3000000</v>
      </c>
    </row>
    <row r="968" spans="1:4" x14ac:dyDescent="0.25">
      <c r="A968" s="14"/>
      <c r="B968" s="14" t="s">
        <v>395</v>
      </c>
      <c r="C968" s="21">
        <v>900000</v>
      </c>
      <c r="D968" s="21">
        <v>1500000</v>
      </c>
    </row>
    <row r="969" spans="1:4" x14ac:dyDescent="0.25">
      <c r="B969" s="14"/>
      <c r="C969" s="452">
        <f>SUM(C942:C968)</f>
        <v>29700000</v>
      </c>
      <c r="D969" s="452">
        <f>SUM(D942:D968)</f>
        <v>50050000</v>
      </c>
    </row>
    <row r="970" spans="1:4" ht="16.5" thickBot="1" x14ac:dyDescent="0.3">
      <c r="B970" s="18" t="s">
        <v>4403</v>
      </c>
      <c r="C970" s="23">
        <f>SUM(C890:C969)</f>
        <v>254002011</v>
      </c>
      <c r="D970" s="23">
        <f>SUM(D929+D969)</f>
        <v>218000000</v>
      </c>
    </row>
    <row r="973" spans="1:4" ht="23.25" x14ac:dyDescent="0.35">
      <c r="A973">
        <v>119</v>
      </c>
      <c r="B973" s="1" t="s">
        <v>0</v>
      </c>
    </row>
    <row r="974" spans="1:4" ht="26.25" x14ac:dyDescent="0.4">
      <c r="A974" s="3"/>
      <c r="B974" s="2"/>
    </row>
    <row r="975" spans="1:4" ht="15.75" x14ac:dyDescent="0.25">
      <c r="A975" s="3"/>
      <c r="B975" s="38" t="s">
        <v>396</v>
      </c>
    </row>
    <row r="976" spans="1:4" ht="15.75" x14ac:dyDescent="0.25">
      <c r="A976" s="3"/>
      <c r="B976" s="5"/>
    </row>
    <row r="977" spans="1:4" ht="15.75" x14ac:dyDescent="0.25">
      <c r="A977" s="20"/>
      <c r="B977" s="5" t="s">
        <v>52</v>
      </c>
    </row>
    <row r="978" spans="1:4" ht="15.75" x14ac:dyDescent="0.25">
      <c r="A978" s="8" t="s">
        <v>3</v>
      </c>
      <c r="B978" s="9" t="s">
        <v>4</v>
      </c>
      <c r="C978" s="9" t="s">
        <v>5</v>
      </c>
      <c r="D978" s="9" t="s">
        <v>5</v>
      </c>
    </row>
    <row r="979" spans="1:4" ht="15.75" x14ac:dyDescent="0.25">
      <c r="A979" s="27" t="s">
        <v>6</v>
      </c>
      <c r="B979" s="11"/>
      <c r="C979" s="5" t="s">
        <v>7</v>
      </c>
      <c r="D979" s="5" t="s">
        <v>7</v>
      </c>
    </row>
    <row r="980" spans="1:4" ht="15.75" x14ac:dyDescent="0.25">
      <c r="A980" s="11"/>
      <c r="B980" s="11"/>
      <c r="C980" s="5">
        <v>2011</v>
      </c>
      <c r="D980" s="5">
        <v>2012</v>
      </c>
    </row>
    <row r="981" spans="1:4" ht="16.5" thickBot="1" x14ac:dyDescent="0.3">
      <c r="A981" s="12"/>
      <c r="B981" s="12"/>
      <c r="C981" s="13" t="s">
        <v>8</v>
      </c>
      <c r="D981" s="13" t="s">
        <v>8</v>
      </c>
    </row>
    <row r="982" spans="1:4" ht="15.75" x14ac:dyDescent="0.25">
      <c r="A982" s="11"/>
      <c r="B982" s="11"/>
      <c r="C982" s="5"/>
      <c r="D982" s="5"/>
    </row>
    <row r="983" spans="1:4" x14ac:dyDescent="0.25">
      <c r="A983" s="453">
        <v>2</v>
      </c>
      <c r="B983" s="33" t="s">
        <v>300</v>
      </c>
      <c r="C983" s="21">
        <v>100000000</v>
      </c>
      <c r="D983" s="21">
        <v>120000000</v>
      </c>
    </row>
    <row r="984" spans="1:4" x14ac:dyDescent="0.25">
      <c r="A984" s="281">
        <v>3</v>
      </c>
      <c r="B984" s="14" t="s">
        <v>9</v>
      </c>
      <c r="C984" s="21">
        <v>3000000</v>
      </c>
      <c r="D984" s="21">
        <v>3000000</v>
      </c>
    </row>
    <row r="985" spans="1:4" x14ac:dyDescent="0.25">
      <c r="A985" s="281">
        <v>4</v>
      </c>
      <c r="B985" s="14" t="s">
        <v>10</v>
      </c>
      <c r="C985" s="21">
        <v>200000</v>
      </c>
      <c r="D985" s="21">
        <v>200000</v>
      </c>
    </row>
    <row r="986" spans="1:4" x14ac:dyDescent="0.25">
      <c r="A986" s="281">
        <v>5</v>
      </c>
      <c r="B986" s="14" t="s">
        <v>11</v>
      </c>
      <c r="C986" s="21">
        <v>5500000</v>
      </c>
      <c r="D986" s="21">
        <v>8000000</v>
      </c>
    </row>
    <row r="987" spans="1:4" x14ac:dyDescent="0.25">
      <c r="A987" s="281">
        <v>6</v>
      </c>
      <c r="B987" s="14" t="s">
        <v>309</v>
      </c>
      <c r="C987" s="21">
        <v>4500000</v>
      </c>
      <c r="D987" s="21">
        <v>6500000</v>
      </c>
    </row>
    <row r="988" spans="1:4" x14ac:dyDescent="0.25">
      <c r="A988" s="281">
        <v>7</v>
      </c>
      <c r="B988" s="14" t="s">
        <v>348</v>
      </c>
      <c r="C988" s="21">
        <v>12000000</v>
      </c>
      <c r="D988" s="21">
        <v>12000000</v>
      </c>
    </row>
    <row r="989" spans="1:4" x14ac:dyDescent="0.25">
      <c r="A989" s="281">
        <v>8</v>
      </c>
      <c r="B989" s="14" t="s">
        <v>397</v>
      </c>
      <c r="C989" s="21">
        <v>2000000</v>
      </c>
      <c r="D989" s="21">
        <v>1000000</v>
      </c>
    </row>
    <row r="990" spans="1:4" x14ac:dyDescent="0.25">
      <c r="A990" s="281">
        <v>9</v>
      </c>
      <c r="B990" s="14" t="s">
        <v>188</v>
      </c>
      <c r="C990" s="21">
        <v>400000</v>
      </c>
      <c r="D990" s="21">
        <v>400000</v>
      </c>
    </row>
    <row r="991" spans="1:4" x14ac:dyDescent="0.25">
      <c r="A991" s="281">
        <v>10</v>
      </c>
      <c r="B991" s="14" t="s">
        <v>398</v>
      </c>
      <c r="C991" s="21">
        <v>9500000</v>
      </c>
      <c r="D991" s="21">
        <v>20000000</v>
      </c>
    </row>
    <row r="992" spans="1:4" x14ac:dyDescent="0.25">
      <c r="A992" s="281">
        <v>11</v>
      </c>
      <c r="B992" s="14" t="s">
        <v>59</v>
      </c>
      <c r="C992" s="21">
        <v>4000000</v>
      </c>
      <c r="D992" s="21">
        <v>6000000</v>
      </c>
    </row>
    <row r="993" spans="1:4" x14ac:dyDescent="0.25">
      <c r="A993" s="281">
        <v>12</v>
      </c>
      <c r="B993" s="16" t="s">
        <v>169</v>
      </c>
      <c r="C993" s="21"/>
      <c r="D993" s="21"/>
    </row>
    <row r="994" spans="1:4" x14ac:dyDescent="0.25">
      <c r="A994" s="14"/>
      <c r="B994" s="14" t="s">
        <v>399</v>
      </c>
      <c r="C994" s="21">
        <v>2700000</v>
      </c>
      <c r="D994" s="21">
        <v>2700000</v>
      </c>
    </row>
    <row r="995" spans="1:4" x14ac:dyDescent="0.25">
      <c r="A995" s="14"/>
      <c r="B995" s="14" t="s">
        <v>400</v>
      </c>
      <c r="C995" s="21">
        <v>10000000</v>
      </c>
      <c r="D995" s="21">
        <v>10000000</v>
      </c>
    </row>
    <row r="996" spans="1:4" x14ac:dyDescent="0.25">
      <c r="A996" s="14"/>
      <c r="B996" s="14" t="s">
        <v>401</v>
      </c>
      <c r="C996" s="21">
        <v>10000000</v>
      </c>
      <c r="D996" s="21">
        <v>10000000</v>
      </c>
    </row>
    <row r="997" spans="1:4" x14ac:dyDescent="0.25">
      <c r="A997" s="14"/>
      <c r="B997" s="14" t="s">
        <v>402</v>
      </c>
      <c r="C997" s="21">
        <v>10000000</v>
      </c>
      <c r="D997" s="21">
        <v>15000000</v>
      </c>
    </row>
    <row r="998" spans="1:4" x14ac:dyDescent="0.25">
      <c r="A998" s="14"/>
      <c r="B998" s="14" t="s">
        <v>403</v>
      </c>
      <c r="C998" s="21">
        <v>20000000</v>
      </c>
      <c r="D998" s="21">
        <v>20000000</v>
      </c>
    </row>
    <row r="999" spans="1:4" x14ac:dyDescent="0.25">
      <c r="A999" s="14"/>
      <c r="B999" s="14" t="s">
        <v>404</v>
      </c>
      <c r="C999" s="21">
        <v>10000000</v>
      </c>
      <c r="D999" s="21">
        <v>10000000</v>
      </c>
    </row>
    <row r="1000" spans="1:4" x14ac:dyDescent="0.25">
      <c r="A1000" s="14"/>
      <c r="B1000" s="14" t="s">
        <v>405</v>
      </c>
      <c r="C1000" s="21">
        <v>4000000</v>
      </c>
      <c r="D1000" s="21">
        <v>4000000</v>
      </c>
    </row>
    <row r="1001" spans="1:4" x14ac:dyDescent="0.25">
      <c r="A1001" s="14"/>
      <c r="B1001" s="14" t="s">
        <v>406</v>
      </c>
      <c r="C1001" s="21">
        <v>7000000</v>
      </c>
      <c r="D1001" s="21">
        <v>7000000</v>
      </c>
    </row>
    <row r="1002" spans="1:4" x14ac:dyDescent="0.25">
      <c r="A1002" s="14"/>
      <c r="B1002" s="14" t="s">
        <v>407</v>
      </c>
      <c r="C1002" s="21">
        <v>3000000</v>
      </c>
      <c r="D1002" s="21">
        <v>2000000</v>
      </c>
    </row>
    <row r="1003" spans="1:4" x14ac:dyDescent="0.25">
      <c r="A1003" s="14"/>
      <c r="B1003" s="14" t="s">
        <v>408</v>
      </c>
      <c r="C1003" s="21">
        <v>8000000</v>
      </c>
      <c r="D1003" s="21">
        <v>8000000</v>
      </c>
    </row>
    <row r="1004" spans="1:4" x14ac:dyDescent="0.25">
      <c r="A1004" s="14"/>
      <c r="B1004" s="14" t="s">
        <v>409</v>
      </c>
      <c r="C1004" s="21">
        <v>7000000</v>
      </c>
      <c r="D1004" s="21">
        <v>7000000</v>
      </c>
    </row>
    <row r="1005" spans="1:4" x14ac:dyDescent="0.25">
      <c r="A1005" s="14"/>
      <c r="B1005" s="14" t="s">
        <v>410</v>
      </c>
      <c r="C1005" s="21">
        <v>10000000</v>
      </c>
      <c r="D1005" s="21">
        <v>10000000</v>
      </c>
    </row>
    <row r="1006" spans="1:4" x14ac:dyDescent="0.25">
      <c r="A1006" s="14"/>
      <c r="B1006" s="14" t="s">
        <v>411</v>
      </c>
      <c r="C1006" s="21">
        <v>3000000</v>
      </c>
      <c r="D1006" s="21">
        <v>3000000</v>
      </c>
    </row>
    <row r="1007" spans="1:4" x14ac:dyDescent="0.25">
      <c r="A1007" s="14"/>
      <c r="B1007" s="14" t="s">
        <v>412</v>
      </c>
      <c r="C1007" s="21">
        <v>10000000</v>
      </c>
      <c r="D1007" s="21">
        <v>5000000</v>
      </c>
    </row>
    <row r="1008" spans="1:4" x14ac:dyDescent="0.25">
      <c r="A1008" s="14"/>
      <c r="B1008" s="14" t="s">
        <v>413</v>
      </c>
      <c r="C1008" s="14"/>
      <c r="D1008" s="14"/>
    </row>
    <row r="1009" spans="1:4" x14ac:dyDescent="0.25">
      <c r="A1009" s="14"/>
      <c r="B1009" s="14" t="s">
        <v>414</v>
      </c>
      <c r="C1009" s="21">
        <v>5000000</v>
      </c>
      <c r="D1009" s="21">
        <v>5000000</v>
      </c>
    </row>
    <row r="1010" spans="1:4" x14ac:dyDescent="0.25">
      <c r="A1010" s="14"/>
      <c r="B1010" s="14" t="s">
        <v>415</v>
      </c>
      <c r="C1010" s="21">
        <v>20000000</v>
      </c>
      <c r="D1010" s="21">
        <v>20000000</v>
      </c>
    </row>
    <row r="1011" spans="1:4" x14ac:dyDescent="0.25">
      <c r="A1011" s="14"/>
      <c r="B1011" s="14" t="s">
        <v>416</v>
      </c>
      <c r="C1011" s="21">
        <v>7000000</v>
      </c>
      <c r="D1011" s="21">
        <v>7000000</v>
      </c>
    </row>
    <row r="1012" spans="1:4" x14ac:dyDescent="0.25">
      <c r="A1012" s="14"/>
      <c r="B1012" s="14" t="s">
        <v>417</v>
      </c>
      <c r="C1012" s="21">
        <v>200000</v>
      </c>
      <c r="D1012" s="21">
        <v>5200000</v>
      </c>
    </row>
    <row r="1013" spans="1:4" x14ac:dyDescent="0.25">
      <c r="A1013" s="14"/>
      <c r="B1013" s="14" t="s">
        <v>418</v>
      </c>
      <c r="C1013" s="21">
        <v>5000000</v>
      </c>
      <c r="D1013" s="21">
        <v>5000000</v>
      </c>
    </row>
    <row r="1014" spans="1:4" x14ac:dyDescent="0.25">
      <c r="A1014" s="14"/>
      <c r="B1014" s="14" t="s">
        <v>419</v>
      </c>
      <c r="C1014" s="21">
        <v>7000000</v>
      </c>
      <c r="D1014" s="21">
        <v>7000000</v>
      </c>
    </row>
    <row r="1015" spans="1:4" x14ac:dyDescent="0.25">
      <c r="B1015" s="14" t="s">
        <v>420</v>
      </c>
      <c r="C1015" s="15">
        <v>0</v>
      </c>
      <c r="D1015" s="15">
        <v>1000000</v>
      </c>
    </row>
    <row r="1016" spans="1:4" ht="16.5" thickBot="1" x14ac:dyDescent="0.3">
      <c r="B1016" s="18" t="s">
        <v>50</v>
      </c>
      <c r="C1016" s="23">
        <f>SUM(C983:C1015)</f>
        <v>300000000</v>
      </c>
      <c r="D1016" s="23">
        <f>SUM(D983:D1015)</f>
        <v>341000000</v>
      </c>
    </row>
    <row r="1019" spans="1:4" ht="23.25" x14ac:dyDescent="0.35">
      <c r="B1019" s="1" t="s">
        <v>0</v>
      </c>
      <c r="D1019">
        <v>120</v>
      </c>
    </row>
    <row r="1020" spans="1:4" ht="26.25" x14ac:dyDescent="0.4">
      <c r="A1020" s="3"/>
      <c r="B1020" s="2"/>
    </row>
    <row r="1021" spans="1:4" ht="15.75" x14ac:dyDescent="0.25">
      <c r="A1021" s="3"/>
      <c r="B1021" s="38" t="s">
        <v>421</v>
      </c>
    </row>
    <row r="1022" spans="1:4" ht="15.75" x14ac:dyDescent="0.25">
      <c r="A1022" s="3"/>
      <c r="B1022" s="5" t="s">
        <v>422</v>
      </c>
    </row>
    <row r="1023" spans="1:4" ht="15.75" x14ac:dyDescent="0.25">
      <c r="A1023" s="3"/>
      <c r="B1023" s="5"/>
    </row>
    <row r="1024" spans="1:4" ht="15.75" x14ac:dyDescent="0.25">
      <c r="A1024" s="20"/>
      <c r="B1024" s="5" t="s">
        <v>52</v>
      </c>
    </row>
    <row r="1025" spans="1:4" ht="15.75" x14ac:dyDescent="0.25">
      <c r="A1025" s="8" t="s">
        <v>3</v>
      </c>
      <c r="B1025" s="9" t="s">
        <v>4</v>
      </c>
      <c r="C1025" s="9" t="s">
        <v>5</v>
      </c>
      <c r="D1025" s="9" t="s">
        <v>5</v>
      </c>
    </row>
    <row r="1026" spans="1:4" ht="15.75" x14ac:dyDescent="0.25">
      <c r="A1026" s="27" t="s">
        <v>6</v>
      </c>
      <c r="B1026" s="11"/>
      <c r="C1026" s="5" t="s">
        <v>7</v>
      </c>
      <c r="D1026" s="5" t="s">
        <v>7</v>
      </c>
    </row>
    <row r="1027" spans="1:4" ht="15.75" x14ac:dyDescent="0.25">
      <c r="A1027" s="11"/>
      <c r="B1027" s="11"/>
      <c r="C1027" s="5">
        <v>2011</v>
      </c>
      <c r="D1027" s="5">
        <v>2012</v>
      </c>
    </row>
    <row r="1028" spans="1:4" ht="16.5" thickBot="1" x14ac:dyDescent="0.3">
      <c r="A1028" s="12"/>
      <c r="B1028" s="12"/>
      <c r="C1028" s="13" t="s">
        <v>8</v>
      </c>
      <c r="D1028" s="13" t="s">
        <v>8</v>
      </c>
    </row>
    <row r="1029" spans="1:4" ht="15.75" x14ac:dyDescent="0.25">
      <c r="A1029" s="11"/>
      <c r="B1029" s="11"/>
      <c r="C1029" s="5"/>
      <c r="D1029" s="5"/>
    </row>
    <row r="1030" spans="1:4" x14ac:dyDescent="0.25">
      <c r="A1030" s="33">
        <v>2</v>
      </c>
      <c r="B1030" s="33" t="s">
        <v>300</v>
      </c>
      <c r="C1030" s="21">
        <v>50000000</v>
      </c>
      <c r="D1030" s="21">
        <v>20000000</v>
      </c>
    </row>
    <row r="1031" spans="1:4" x14ac:dyDescent="0.25">
      <c r="A1031" s="14">
        <v>3</v>
      </c>
      <c r="B1031" s="14" t="s">
        <v>9</v>
      </c>
      <c r="C1031" s="21">
        <v>100000000</v>
      </c>
      <c r="D1031" s="21">
        <v>6000000</v>
      </c>
    </row>
    <row r="1032" spans="1:4" x14ac:dyDescent="0.25">
      <c r="A1032" s="14">
        <v>4</v>
      </c>
      <c r="B1032" s="14" t="s">
        <v>10</v>
      </c>
      <c r="C1032" s="21">
        <v>15000000</v>
      </c>
      <c r="D1032" s="21">
        <v>5000000</v>
      </c>
    </row>
    <row r="1033" spans="1:4" x14ac:dyDescent="0.25">
      <c r="A1033" s="14">
        <v>5</v>
      </c>
      <c r="B1033" s="14" t="s">
        <v>66</v>
      </c>
      <c r="C1033" s="21">
        <v>150000000</v>
      </c>
      <c r="D1033" s="21">
        <v>30000000</v>
      </c>
    </row>
    <row r="1034" spans="1:4" x14ac:dyDescent="0.25">
      <c r="A1034" s="14">
        <v>6</v>
      </c>
      <c r="B1034" s="14" t="s">
        <v>309</v>
      </c>
      <c r="C1034" s="21">
        <v>10000000</v>
      </c>
      <c r="D1034" s="21">
        <v>10000000</v>
      </c>
    </row>
    <row r="1035" spans="1:4" x14ac:dyDescent="0.25">
      <c r="A1035" s="14">
        <v>7</v>
      </c>
      <c r="B1035" s="14" t="s">
        <v>348</v>
      </c>
      <c r="C1035" s="21">
        <v>50000000</v>
      </c>
      <c r="D1035" s="21">
        <v>10000000</v>
      </c>
    </row>
    <row r="1036" spans="1:4" x14ac:dyDescent="0.25">
      <c r="A1036" s="14">
        <v>8</v>
      </c>
      <c r="B1036" s="14" t="s">
        <v>397</v>
      </c>
      <c r="C1036" s="21">
        <v>100000000</v>
      </c>
      <c r="D1036" s="21">
        <v>0</v>
      </c>
    </row>
    <row r="1037" spans="1:4" x14ac:dyDescent="0.25">
      <c r="A1037" s="14">
        <v>9</v>
      </c>
      <c r="B1037" s="14" t="s">
        <v>188</v>
      </c>
      <c r="C1037" s="21">
        <v>0</v>
      </c>
      <c r="D1037" s="21">
        <v>6000000</v>
      </c>
    </row>
    <row r="1038" spans="1:4" x14ac:dyDescent="0.25">
      <c r="A1038" s="14">
        <v>10</v>
      </c>
      <c r="B1038" s="14" t="s">
        <v>4144</v>
      </c>
      <c r="C1038" s="21">
        <v>50000000</v>
      </c>
      <c r="D1038" s="21">
        <v>20000000</v>
      </c>
    </row>
    <row r="1039" spans="1:4" x14ac:dyDescent="0.25">
      <c r="A1039" s="14"/>
      <c r="B1039" s="14" t="s">
        <v>4143</v>
      </c>
      <c r="C1039" s="21"/>
      <c r="D1039" s="21">
        <v>10000000</v>
      </c>
    </row>
    <row r="1040" spans="1:4" x14ac:dyDescent="0.25">
      <c r="A1040" s="14">
        <v>11</v>
      </c>
      <c r="B1040" s="14" t="s">
        <v>59</v>
      </c>
      <c r="C1040" s="21">
        <v>30000000</v>
      </c>
      <c r="D1040" s="21">
        <v>10000000</v>
      </c>
    </row>
    <row r="1041" spans="1:4" x14ac:dyDescent="0.25">
      <c r="A1041" s="14">
        <v>12</v>
      </c>
      <c r="B1041" s="16" t="s">
        <v>169</v>
      </c>
      <c r="C1041" s="21"/>
      <c r="D1041" s="21"/>
    </row>
    <row r="1042" spans="1:4" x14ac:dyDescent="0.25">
      <c r="A1042" s="14"/>
      <c r="B1042" s="14" t="s">
        <v>423</v>
      </c>
      <c r="C1042" s="21">
        <v>40000000</v>
      </c>
      <c r="D1042" s="21">
        <v>0</v>
      </c>
    </row>
    <row r="1043" spans="1:4" x14ac:dyDescent="0.25">
      <c r="A1043" s="14"/>
      <c r="B1043" s="14" t="s">
        <v>424</v>
      </c>
      <c r="C1043" s="21">
        <v>70000000</v>
      </c>
      <c r="D1043" s="21">
        <v>0</v>
      </c>
    </row>
    <row r="1044" spans="1:4" x14ac:dyDescent="0.25">
      <c r="A1044" s="14"/>
      <c r="B1044" s="14" t="s">
        <v>425</v>
      </c>
      <c r="C1044" s="21">
        <v>15000000</v>
      </c>
      <c r="D1044" s="21">
        <v>15000000</v>
      </c>
    </row>
    <row r="1045" spans="1:4" x14ac:dyDescent="0.25">
      <c r="A1045" s="14"/>
      <c r="B1045" s="14" t="s">
        <v>426</v>
      </c>
      <c r="C1045" s="21">
        <v>570000000</v>
      </c>
      <c r="D1045" s="21">
        <v>120000000</v>
      </c>
    </row>
    <row r="1046" spans="1:4" x14ac:dyDescent="0.25">
      <c r="A1046" s="14"/>
      <c r="B1046" s="14" t="s">
        <v>427</v>
      </c>
      <c r="C1046" s="21">
        <v>150000000</v>
      </c>
      <c r="D1046" s="21">
        <v>10000000</v>
      </c>
    </row>
    <row r="1047" spans="1:4" x14ac:dyDescent="0.25">
      <c r="A1047" s="14"/>
      <c r="B1047" s="14" t="s">
        <v>428</v>
      </c>
      <c r="C1047" s="21">
        <v>150000000</v>
      </c>
      <c r="D1047" s="21">
        <v>8000000</v>
      </c>
    </row>
    <row r="1048" spans="1:4" x14ac:dyDescent="0.25">
      <c r="A1048" s="14"/>
      <c r="B1048" s="14" t="s">
        <v>429</v>
      </c>
      <c r="C1048" s="21">
        <v>50000000</v>
      </c>
      <c r="D1048" s="21">
        <v>20000000</v>
      </c>
    </row>
    <row r="1049" spans="1:4" ht="16.5" thickBot="1" x14ac:dyDescent="0.3">
      <c r="B1049" s="18" t="s">
        <v>50</v>
      </c>
      <c r="C1049" s="23">
        <f>SUM(C1030:C1048)</f>
        <v>1600000000</v>
      </c>
      <c r="D1049" s="23">
        <f>SUM(D1030:D1048)</f>
        <v>300000000</v>
      </c>
    </row>
    <row r="1051" spans="1:4" ht="23.25" x14ac:dyDescent="0.35">
      <c r="A1051">
        <v>121</v>
      </c>
      <c r="B1051" s="1" t="s">
        <v>0</v>
      </c>
    </row>
    <row r="1052" spans="1:4" ht="26.25" x14ac:dyDescent="0.4">
      <c r="A1052" s="3"/>
      <c r="B1052" s="2"/>
    </row>
    <row r="1053" spans="1:4" ht="15.75" x14ac:dyDescent="0.25">
      <c r="A1053" s="3"/>
      <c r="B1053" s="38" t="s">
        <v>430</v>
      </c>
    </row>
    <row r="1054" spans="1:4" ht="15.75" x14ac:dyDescent="0.25">
      <c r="A1054" s="3"/>
      <c r="B1054" s="5"/>
    </row>
    <row r="1055" spans="1:4" ht="15.75" x14ac:dyDescent="0.25">
      <c r="A1055" s="20"/>
      <c r="B1055" s="5" t="s">
        <v>52</v>
      </c>
    </row>
    <row r="1056" spans="1:4" ht="15.75" x14ac:dyDescent="0.25">
      <c r="A1056" s="8" t="s">
        <v>3</v>
      </c>
      <c r="B1056" s="9" t="s">
        <v>4</v>
      </c>
      <c r="C1056" s="9" t="s">
        <v>5</v>
      </c>
      <c r="D1056" s="9" t="s">
        <v>5</v>
      </c>
    </row>
    <row r="1057" spans="1:4" ht="15.75" x14ac:dyDescent="0.25">
      <c r="A1057" s="27" t="s">
        <v>6</v>
      </c>
      <c r="B1057" s="11"/>
      <c r="C1057" s="5" t="s">
        <v>7</v>
      </c>
      <c r="D1057" s="5" t="s">
        <v>7</v>
      </c>
    </row>
    <row r="1058" spans="1:4" ht="15.75" x14ac:dyDescent="0.25">
      <c r="A1058" s="11"/>
      <c r="B1058" s="11"/>
      <c r="C1058" s="5">
        <v>2011</v>
      </c>
      <c r="D1058" s="5">
        <v>2012</v>
      </c>
    </row>
    <row r="1059" spans="1:4" ht="16.5" thickBot="1" x14ac:dyDescent="0.3">
      <c r="A1059" s="12"/>
      <c r="B1059" s="12"/>
      <c r="C1059" s="13" t="s">
        <v>8</v>
      </c>
      <c r="D1059" s="13" t="s">
        <v>8</v>
      </c>
    </row>
    <row r="1060" spans="1:4" ht="15.75" x14ac:dyDescent="0.25">
      <c r="A1060" s="11"/>
      <c r="B1060" s="11"/>
      <c r="C1060" s="5"/>
      <c r="D1060" s="5"/>
    </row>
    <row r="1061" spans="1:4" x14ac:dyDescent="0.25">
      <c r="A1061" s="33">
        <v>2</v>
      </c>
      <c r="B1061" s="33" t="s">
        <v>300</v>
      </c>
      <c r="C1061" s="21">
        <v>8000000</v>
      </c>
      <c r="D1061" s="21">
        <v>5000000</v>
      </c>
    </row>
    <row r="1062" spans="1:4" x14ac:dyDescent="0.25">
      <c r="A1062" s="14">
        <v>3</v>
      </c>
      <c r="B1062" s="14" t="s">
        <v>9</v>
      </c>
      <c r="C1062" s="21">
        <v>1000000</v>
      </c>
      <c r="D1062" s="21">
        <v>500000</v>
      </c>
    </row>
    <row r="1063" spans="1:4" x14ac:dyDescent="0.25">
      <c r="A1063" s="14">
        <v>4</v>
      </c>
      <c r="B1063" s="14" t="s">
        <v>10</v>
      </c>
      <c r="C1063" s="21">
        <v>1000000</v>
      </c>
      <c r="D1063" s="21">
        <v>250000</v>
      </c>
    </row>
    <row r="1064" spans="1:4" x14ac:dyDescent="0.25">
      <c r="A1064" s="14">
        <v>5</v>
      </c>
      <c r="B1064" s="14" t="s">
        <v>11</v>
      </c>
      <c r="C1064" s="21">
        <v>2000000</v>
      </c>
      <c r="D1064" s="21">
        <v>750000</v>
      </c>
    </row>
    <row r="1065" spans="1:4" x14ac:dyDescent="0.25">
      <c r="A1065" s="14">
        <v>6</v>
      </c>
      <c r="B1065" s="14" t="s">
        <v>431</v>
      </c>
      <c r="C1065" s="21">
        <v>5000000</v>
      </c>
      <c r="D1065" s="21">
        <v>500000</v>
      </c>
    </row>
    <row r="1066" spans="1:4" x14ac:dyDescent="0.25">
      <c r="A1066" s="14"/>
      <c r="B1066" s="14" t="s">
        <v>432</v>
      </c>
      <c r="C1066" s="21">
        <v>250000</v>
      </c>
      <c r="D1066" s="21">
        <v>500000</v>
      </c>
    </row>
    <row r="1067" spans="1:4" x14ac:dyDescent="0.25">
      <c r="A1067" s="14"/>
      <c r="B1067" s="14" t="s">
        <v>433</v>
      </c>
      <c r="C1067" s="21">
        <v>250000</v>
      </c>
      <c r="D1067" s="21">
        <v>500000</v>
      </c>
    </row>
    <row r="1068" spans="1:4" x14ac:dyDescent="0.25">
      <c r="A1068" s="14"/>
      <c r="B1068" s="14" t="s">
        <v>434</v>
      </c>
      <c r="C1068" s="21">
        <v>500000</v>
      </c>
      <c r="D1068" s="21">
        <v>0</v>
      </c>
    </row>
    <row r="1069" spans="1:4" x14ac:dyDescent="0.25">
      <c r="A1069" s="14">
        <v>7</v>
      </c>
      <c r="B1069" s="14" t="s">
        <v>348</v>
      </c>
      <c r="C1069" s="21">
        <v>5000000</v>
      </c>
      <c r="D1069" s="21">
        <v>2000000</v>
      </c>
    </row>
    <row r="1070" spans="1:4" x14ac:dyDescent="0.25">
      <c r="A1070" s="14"/>
      <c r="B1070" s="14" t="s">
        <v>435</v>
      </c>
      <c r="C1070" s="21">
        <v>0</v>
      </c>
      <c r="D1070" s="21">
        <v>500000</v>
      </c>
    </row>
    <row r="1071" spans="1:4" x14ac:dyDescent="0.25">
      <c r="A1071" s="14">
        <v>8</v>
      </c>
      <c r="B1071" s="14" t="s">
        <v>53</v>
      </c>
      <c r="C1071" s="21">
        <v>500000</v>
      </c>
      <c r="D1071" s="21">
        <v>500000</v>
      </c>
    </row>
    <row r="1072" spans="1:4" x14ac:dyDescent="0.25">
      <c r="A1072" s="14">
        <v>9</v>
      </c>
      <c r="B1072" s="14" t="s">
        <v>188</v>
      </c>
      <c r="C1072" s="14"/>
      <c r="D1072" s="14"/>
    </row>
    <row r="1073" spans="1:4" x14ac:dyDescent="0.25">
      <c r="A1073" s="14"/>
      <c r="B1073" s="14" t="s">
        <v>436</v>
      </c>
      <c r="C1073" s="21">
        <v>2500000</v>
      </c>
      <c r="D1073" s="21">
        <v>1500000</v>
      </c>
    </row>
    <row r="1074" spans="1:4" x14ac:dyDescent="0.25">
      <c r="A1074" s="14"/>
      <c r="B1074" s="14" t="s">
        <v>437</v>
      </c>
      <c r="C1074" s="21">
        <v>500000</v>
      </c>
      <c r="D1074" s="21">
        <v>0</v>
      </c>
    </row>
    <row r="1075" spans="1:4" x14ac:dyDescent="0.25">
      <c r="A1075" s="14">
        <v>10</v>
      </c>
      <c r="B1075" s="14" t="s">
        <v>244</v>
      </c>
      <c r="C1075" s="21">
        <v>7500000</v>
      </c>
      <c r="D1075" s="21">
        <v>5000000</v>
      </c>
    </row>
    <row r="1076" spans="1:4" x14ac:dyDescent="0.25">
      <c r="A1076" s="14">
        <v>11</v>
      </c>
      <c r="B1076" s="14" t="s">
        <v>59</v>
      </c>
      <c r="C1076" s="21">
        <v>2000000</v>
      </c>
      <c r="D1076" s="21">
        <v>1000000</v>
      </c>
    </row>
    <row r="1077" spans="1:4" x14ac:dyDescent="0.25">
      <c r="A1077" s="14">
        <v>12</v>
      </c>
      <c r="B1077" s="16" t="s">
        <v>169</v>
      </c>
      <c r="C1077" s="21"/>
      <c r="D1077" s="21"/>
    </row>
    <row r="1078" spans="1:4" x14ac:dyDescent="0.25">
      <c r="A1078" s="14"/>
      <c r="B1078" s="14" t="s">
        <v>438</v>
      </c>
      <c r="C1078" s="21"/>
      <c r="D1078" s="21">
        <v>1500000</v>
      </c>
    </row>
    <row r="1079" spans="1:4" x14ac:dyDescent="0.25">
      <c r="A1079" s="14"/>
      <c r="B1079" s="14" t="s">
        <v>439</v>
      </c>
      <c r="C1079" s="21"/>
      <c r="D1079" s="21"/>
    </row>
    <row r="1080" spans="1:4" x14ac:dyDescent="0.25">
      <c r="A1080" s="14"/>
      <c r="B1080" s="14" t="s">
        <v>440</v>
      </c>
      <c r="C1080" s="21">
        <v>3500000</v>
      </c>
      <c r="D1080" s="21"/>
    </row>
    <row r="1081" spans="1:4" x14ac:dyDescent="0.25">
      <c r="A1081" s="14"/>
      <c r="B1081" s="14" t="s">
        <v>441</v>
      </c>
      <c r="C1081" s="21"/>
      <c r="D1081" s="21"/>
    </row>
    <row r="1082" spans="1:4" x14ac:dyDescent="0.25">
      <c r="A1082" s="14"/>
      <c r="B1082" s="14" t="s">
        <v>442</v>
      </c>
      <c r="C1082" s="21">
        <v>500000</v>
      </c>
      <c r="D1082" s="21"/>
    </row>
    <row r="1083" spans="1:4" x14ac:dyDescent="0.25">
      <c r="A1083" s="14"/>
      <c r="B1083" s="14" t="s">
        <v>443</v>
      </c>
      <c r="C1083" s="21">
        <v>2000000</v>
      </c>
      <c r="D1083" s="21"/>
    </row>
    <row r="1084" spans="1:4" x14ac:dyDescent="0.25">
      <c r="A1084" s="14"/>
      <c r="B1084" s="14" t="s">
        <v>444</v>
      </c>
      <c r="C1084" s="21">
        <v>1000000</v>
      </c>
      <c r="D1084" s="21"/>
    </row>
    <row r="1085" spans="1:4" ht="15.75" x14ac:dyDescent="0.25">
      <c r="B1085" s="3"/>
      <c r="C1085" s="26"/>
      <c r="D1085" s="26"/>
    </row>
    <row r="1086" spans="1:4" ht="16.5" thickBot="1" x14ac:dyDescent="0.3">
      <c r="B1086" s="18" t="s">
        <v>50</v>
      </c>
      <c r="C1086" s="23">
        <f>SUM(C1061:C1085)</f>
        <v>43000000</v>
      </c>
      <c r="D1086" s="23">
        <f>SUM(D1061:D1085)</f>
        <v>20000000</v>
      </c>
    </row>
    <row r="1089" spans="1:4" ht="23.25" x14ac:dyDescent="0.35">
      <c r="A1089" s="3"/>
      <c r="B1089" s="1" t="s">
        <v>0</v>
      </c>
      <c r="D1089">
        <v>122</v>
      </c>
    </row>
    <row r="1090" spans="1:4" ht="26.25" x14ac:dyDescent="0.4">
      <c r="A1090" s="3"/>
      <c r="B1090" s="2"/>
    </row>
    <row r="1091" spans="1:4" ht="15.75" x14ac:dyDescent="0.25">
      <c r="A1091" s="3"/>
      <c r="B1091" s="38" t="s">
        <v>466</v>
      </c>
    </row>
    <row r="1092" spans="1:4" ht="15.75" x14ac:dyDescent="0.25">
      <c r="A1092" s="3"/>
      <c r="B1092" s="5"/>
    </row>
    <row r="1093" spans="1:4" ht="15.75" x14ac:dyDescent="0.25">
      <c r="A1093" s="20"/>
      <c r="B1093" s="5" t="s">
        <v>52</v>
      </c>
    </row>
    <row r="1094" spans="1:4" ht="15.75" x14ac:dyDescent="0.25">
      <c r="A1094" s="8" t="s">
        <v>3</v>
      </c>
      <c r="B1094" s="9" t="s">
        <v>4</v>
      </c>
      <c r="C1094" s="9" t="s">
        <v>5</v>
      </c>
      <c r="D1094" s="9" t="s">
        <v>5</v>
      </c>
    </row>
    <row r="1095" spans="1:4" ht="15.75" x14ac:dyDescent="0.25">
      <c r="A1095" s="27" t="s">
        <v>6</v>
      </c>
      <c r="B1095" s="11"/>
      <c r="C1095" s="5" t="s">
        <v>7</v>
      </c>
      <c r="D1095" s="5" t="s">
        <v>7</v>
      </c>
    </row>
    <row r="1096" spans="1:4" ht="15.75" x14ac:dyDescent="0.25">
      <c r="A1096" s="11"/>
      <c r="B1096" s="11"/>
      <c r="C1096" s="5">
        <v>2011</v>
      </c>
      <c r="D1096" s="5">
        <v>2012</v>
      </c>
    </row>
    <row r="1097" spans="1:4" ht="16.5" thickBot="1" x14ac:dyDescent="0.3">
      <c r="A1097" s="12"/>
      <c r="B1097" s="12"/>
      <c r="C1097" s="13" t="s">
        <v>8</v>
      </c>
      <c r="D1097" s="13" t="s">
        <v>8</v>
      </c>
    </row>
    <row r="1098" spans="1:4" ht="15.75" x14ac:dyDescent="0.25">
      <c r="A1098" s="11"/>
      <c r="B1098" s="11"/>
      <c r="C1098" s="5"/>
      <c r="D1098" s="5"/>
    </row>
    <row r="1099" spans="1:4" x14ac:dyDescent="0.25">
      <c r="A1099" s="33">
        <v>2</v>
      </c>
      <c r="B1099" s="33" t="s">
        <v>300</v>
      </c>
      <c r="C1099" s="21">
        <v>2000000</v>
      </c>
      <c r="D1099" s="21">
        <v>2000000</v>
      </c>
    </row>
    <row r="1100" spans="1:4" x14ac:dyDescent="0.25">
      <c r="A1100" s="33">
        <v>3</v>
      </c>
      <c r="B1100" s="14" t="s">
        <v>9</v>
      </c>
      <c r="C1100" s="21">
        <v>0</v>
      </c>
      <c r="D1100" s="21">
        <v>0</v>
      </c>
    </row>
    <row r="1101" spans="1:4" x14ac:dyDescent="0.25">
      <c r="A1101" s="33">
        <v>4</v>
      </c>
      <c r="B1101" s="33" t="s">
        <v>10</v>
      </c>
      <c r="C1101" s="21">
        <v>0</v>
      </c>
      <c r="D1101" s="21">
        <v>0</v>
      </c>
    </row>
    <row r="1102" spans="1:4" x14ac:dyDescent="0.25">
      <c r="A1102" s="14">
        <v>5</v>
      </c>
      <c r="B1102" s="14" t="s">
        <v>11</v>
      </c>
      <c r="C1102" s="21">
        <v>200000</v>
      </c>
      <c r="D1102" s="21">
        <v>200000</v>
      </c>
    </row>
    <row r="1103" spans="1:4" x14ac:dyDescent="0.25">
      <c r="A1103" s="57">
        <v>6</v>
      </c>
      <c r="B1103" s="14" t="s">
        <v>467</v>
      </c>
      <c r="C1103" s="21">
        <v>500000</v>
      </c>
      <c r="D1103" s="21">
        <v>500000</v>
      </c>
    </row>
    <row r="1104" spans="1:4" x14ac:dyDescent="0.25">
      <c r="A1104" s="14">
        <v>7</v>
      </c>
      <c r="B1104" s="14" t="s">
        <v>468</v>
      </c>
      <c r="C1104" s="21">
        <v>900000</v>
      </c>
      <c r="D1104" s="21">
        <v>900000</v>
      </c>
    </row>
    <row r="1105" spans="1:4" x14ac:dyDescent="0.25">
      <c r="A1105" s="57">
        <v>8</v>
      </c>
      <c r="B1105" s="14" t="s">
        <v>53</v>
      </c>
      <c r="C1105" s="21">
        <v>0</v>
      </c>
      <c r="D1105" s="21"/>
    </row>
    <row r="1106" spans="1:4" x14ac:dyDescent="0.25">
      <c r="A1106" s="57">
        <v>9</v>
      </c>
      <c r="B1106" s="14" t="s">
        <v>188</v>
      </c>
      <c r="C1106" s="21">
        <v>400000</v>
      </c>
      <c r="D1106" s="21">
        <v>400000</v>
      </c>
    </row>
    <row r="1107" spans="1:4" x14ac:dyDescent="0.25">
      <c r="A1107" s="14">
        <v>10</v>
      </c>
      <c r="B1107" s="14" t="s">
        <v>469</v>
      </c>
      <c r="C1107" s="21">
        <v>0</v>
      </c>
      <c r="D1107" s="21"/>
    </row>
    <row r="1108" spans="1:4" x14ac:dyDescent="0.25">
      <c r="A1108" s="14">
        <v>11</v>
      </c>
      <c r="B1108" s="14" t="s">
        <v>17</v>
      </c>
      <c r="C1108" s="21">
        <v>0</v>
      </c>
      <c r="D1108" s="21"/>
    </row>
    <row r="1109" spans="1:4" x14ac:dyDescent="0.25">
      <c r="A1109" s="14">
        <v>12</v>
      </c>
      <c r="B1109" s="16" t="s">
        <v>169</v>
      </c>
      <c r="C1109" s="21">
        <v>0</v>
      </c>
      <c r="D1109" s="21"/>
    </row>
    <row r="1110" spans="1:4" ht="15.75" x14ac:dyDescent="0.25">
      <c r="B1110" s="3"/>
      <c r="C1110" s="28"/>
      <c r="D1110" s="28"/>
    </row>
    <row r="1111" spans="1:4" ht="16.5" thickBot="1" x14ac:dyDescent="0.3">
      <c r="B1111" s="18" t="s">
        <v>50</v>
      </c>
      <c r="C1111" s="23">
        <f>SUM(C1099:C1110)</f>
        <v>4000000</v>
      </c>
      <c r="D1111" s="23">
        <f>SUM(D1099:D1110)</f>
        <v>4000000</v>
      </c>
    </row>
    <row r="1114" spans="1:4" ht="23.25" x14ac:dyDescent="0.35">
      <c r="B1114" s="1" t="s">
        <v>0</v>
      </c>
      <c r="D1114">
        <v>123</v>
      </c>
    </row>
    <row r="1115" spans="1:4" ht="26.25" x14ac:dyDescent="0.4">
      <c r="A1115" s="3"/>
      <c r="B1115" s="2"/>
    </row>
    <row r="1116" spans="1:4" ht="15.75" x14ac:dyDescent="0.25">
      <c r="A1116" s="3"/>
      <c r="B1116" s="38" t="s">
        <v>470</v>
      </c>
    </row>
    <row r="1117" spans="1:4" ht="15.75" x14ac:dyDescent="0.25">
      <c r="A1117" s="3"/>
      <c r="B1117" s="5"/>
    </row>
    <row r="1118" spans="1:4" ht="15.75" x14ac:dyDescent="0.25">
      <c r="A1118" s="20"/>
      <c r="B1118" s="5" t="s">
        <v>52</v>
      </c>
    </row>
    <row r="1119" spans="1:4" ht="15.75" x14ac:dyDescent="0.25">
      <c r="A1119" s="8" t="s">
        <v>3</v>
      </c>
      <c r="B1119" s="9" t="s">
        <v>4</v>
      </c>
      <c r="C1119" s="9" t="s">
        <v>5</v>
      </c>
      <c r="D1119" s="9" t="s">
        <v>5</v>
      </c>
    </row>
    <row r="1120" spans="1:4" ht="15.75" x14ac:dyDescent="0.25">
      <c r="A1120" s="10" t="s">
        <v>6</v>
      </c>
      <c r="B1120" s="11"/>
      <c r="C1120" s="5" t="s">
        <v>7</v>
      </c>
      <c r="D1120" s="5" t="s">
        <v>7</v>
      </c>
    </row>
    <row r="1121" spans="1:4" ht="15.75" x14ac:dyDescent="0.25">
      <c r="A1121" s="11"/>
      <c r="B1121" s="11"/>
      <c r="C1121" s="5">
        <v>2011</v>
      </c>
      <c r="D1121" s="5">
        <v>2012</v>
      </c>
    </row>
    <row r="1122" spans="1:4" ht="16.5" thickBot="1" x14ac:dyDescent="0.3">
      <c r="A1122" s="12"/>
      <c r="B1122" s="12"/>
      <c r="C1122" s="13" t="s">
        <v>8</v>
      </c>
      <c r="D1122" s="13" t="s">
        <v>8</v>
      </c>
    </row>
    <row r="1123" spans="1:4" ht="15.75" x14ac:dyDescent="0.25">
      <c r="A1123" s="276"/>
      <c r="B1123" s="11"/>
      <c r="C1123" s="5"/>
      <c r="D1123" s="5"/>
    </row>
    <row r="1124" spans="1:4" x14ac:dyDescent="0.25">
      <c r="A1124" s="454">
        <v>2</v>
      </c>
      <c r="B1124" s="15" t="s">
        <v>471</v>
      </c>
      <c r="C1124" s="15">
        <v>22000000</v>
      </c>
      <c r="D1124" s="15">
        <v>30000000</v>
      </c>
    </row>
    <row r="1125" spans="1:4" x14ac:dyDescent="0.25">
      <c r="A1125" s="454">
        <v>3</v>
      </c>
      <c r="B1125" s="14" t="s">
        <v>9</v>
      </c>
      <c r="C1125" s="15">
        <v>1000000</v>
      </c>
      <c r="D1125" s="15">
        <v>2000000</v>
      </c>
    </row>
    <row r="1126" spans="1:4" x14ac:dyDescent="0.25">
      <c r="A1126" s="454">
        <v>4</v>
      </c>
      <c r="B1126" s="15" t="s">
        <v>472</v>
      </c>
      <c r="C1126" s="15">
        <v>500000</v>
      </c>
      <c r="D1126" s="15">
        <v>3000000</v>
      </c>
    </row>
    <row r="1127" spans="1:4" x14ac:dyDescent="0.25">
      <c r="A1127" s="454">
        <v>5</v>
      </c>
      <c r="B1127" s="15" t="s">
        <v>11</v>
      </c>
      <c r="C1127" s="15">
        <v>2000000</v>
      </c>
      <c r="D1127" s="15">
        <v>5000000</v>
      </c>
    </row>
    <row r="1128" spans="1:4" x14ac:dyDescent="0.25">
      <c r="A1128" s="454">
        <v>6</v>
      </c>
      <c r="B1128" s="15" t="s">
        <v>309</v>
      </c>
      <c r="C1128" s="15">
        <v>3000000</v>
      </c>
      <c r="D1128" s="15">
        <v>5000000</v>
      </c>
    </row>
    <row r="1129" spans="1:4" x14ac:dyDescent="0.25">
      <c r="A1129" s="454">
        <v>7</v>
      </c>
      <c r="B1129" s="15" t="s">
        <v>348</v>
      </c>
      <c r="C1129" s="15">
        <v>3500000</v>
      </c>
      <c r="D1129" s="15">
        <v>10000000</v>
      </c>
    </row>
    <row r="1130" spans="1:4" x14ac:dyDescent="0.25">
      <c r="A1130" s="454">
        <v>8</v>
      </c>
      <c r="B1130" s="15" t="s">
        <v>53</v>
      </c>
      <c r="C1130" s="15">
        <v>18000000</v>
      </c>
      <c r="D1130" s="15">
        <v>8000000</v>
      </c>
    </row>
    <row r="1131" spans="1:4" x14ac:dyDescent="0.25">
      <c r="A1131" s="454">
        <v>9</v>
      </c>
      <c r="B1131" s="14" t="s">
        <v>188</v>
      </c>
      <c r="C1131" s="15">
        <v>1000000</v>
      </c>
      <c r="D1131" s="15">
        <v>2500000</v>
      </c>
    </row>
    <row r="1132" spans="1:4" x14ac:dyDescent="0.25">
      <c r="A1132" s="454">
        <v>10</v>
      </c>
      <c r="B1132" s="15" t="s">
        <v>473</v>
      </c>
      <c r="C1132" s="15">
        <v>15000000</v>
      </c>
      <c r="D1132" s="15">
        <v>56500000</v>
      </c>
    </row>
    <row r="1133" spans="1:4" x14ac:dyDescent="0.25">
      <c r="A1133" s="454">
        <v>11</v>
      </c>
      <c r="B1133" s="15" t="s">
        <v>59</v>
      </c>
      <c r="C1133" s="15">
        <v>2000000</v>
      </c>
      <c r="D1133" s="15">
        <v>3000000</v>
      </c>
    </row>
    <row r="1134" spans="1:4" x14ac:dyDescent="0.25">
      <c r="A1134" s="454">
        <v>12</v>
      </c>
      <c r="B1134" s="16" t="s">
        <v>169</v>
      </c>
      <c r="C1134" s="59"/>
      <c r="D1134" s="59"/>
    </row>
    <row r="1135" spans="1:4" x14ac:dyDescent="0.25">
      <c r="A1135" s="60" t="s">
        <v>106</v>
      </c>
      <c r="B1135" s="15" t="s">
        <v>474</v>
      </c>
      <c r="C1135" s="15">
        <v>2000000</v>
      </c>
      <c r="D1135" s="15">
        <v>5000000</v>
      </c>
    </row>
    <row r="1136" spans="1:4" x14ac:dyDescent="0.25">
      <c r="A1136" s="60" t="s">
        <v>108</v>
      </c>
      <c r="B1136" s="15" t="s">
        <v>475</v>
      </c>
      <c r="C1136" s="15">
        <v>9300000</v>
      </c>
      <c r="D1136" s="15">
        <v>35000000</v>
      </c>
    </row>
    <row r="1137" spans="1:4" x14ac:dyDescent="0.25">
      <c r="A1137" s="60" t="s">
        <v>110</v>
      </c>
      <c r="B1137" s="15" t="s">
        <v>476</v>
      </c>
      <c r="C1137" s="15">
        <v>1000000</v>
      </c>
      <c r="D1137" s="15">
        <v>0</v>
      </c>
    </row>
    <row r="1138" spans="1:4" x14ac:dyDescent="0.25">
      <c r="A1138" s="60" t="s">
        <v>477</v>
      </c>
      <c r="B1138" s="15" t="s">
        <v>478</v>
      </c>
      <c r="C1138" s="15">
        <v>200000</v>
      </c>
      <c r="D1138" s="15">
        <v>500000</v>
      </c>
    </row>
    <row r="1139" spans="1:4" x14ac:dyDescent="0.25">
      <c r="A1139" s="60" t="s">
        <v>479</v>
      </c>
      <c r="B1139" s="15" t="s">
        <v>480</v>
      </c>
      <c r="C1139" s="15">
        <v>1000000</v>
      </c>
      <c r="D1139" s="15">
        <v>2000000</v>
      </c>
    </row>
    <row r="1140" spans="1:4" x14ac:dyDescent="0.25">
      <c r="A1140" s="60" t="s">
        <v>481</v>
      </c>
      <c r="B1140" s="15" t="s">
        <v>482</v>
      </c>
      <c r="C1140" s="15">
        <v>8000000</v>
      </c>
      <c r="D1140" s="15">
        <v>16000000</v>
      </c>
    </row>
    <row r="1141" spans="1:4" x14ac:dyDescent="0.25">
      <c r="A1141" s="60" t="s">
        <v>483</v>
      </c>
      <c r="B1141" s="15" t="s">
        <v>484</v>
      </c>
      <c r="C1141" s="15">
        <v>1000000</v>
      </c>
      <c r="D1141" s="15">
        <v>0</v>
      </c>
    </row>
    <row r="1142" spans="1:4" x14ac:dyDescent="0.25">
      <c r="A1142" s="60" t="s">
        <v>485</v>
      </c>
      <c r="B1142" s="15" t="s">
        <v>486</v>
      </c>
      <c r="C1142" s="15">
        <v>1000000</v>
      </c>
      <c r="D1142" s="15">
        <v>5000000</v>
      </c>
    </row>
    <row r="1143" spans="1:4" x14ac:dyDescent="0.25">
      <c r="A1143" s="60" t="s">
        <v>487</v>
      </c>
      <c r="B1143" s="15" t="s">
        <v>488</v>
      </c>
      <c r="C1143" s="15">
        <v>200000</v>
      </c>
      <c r="D1143" s="15">
        <v>0</v>
      </c>
    </row>
    <row r="1144" spans="1:4" x14ac:dyDescent="0.25">
      <c r="A1144" s="60" t="s">
        <v>489</v>
      </c>
      <c r="B1144" s="15" t="s">
        <v>490</v>
      </c>
      <c r="C1144" s="15">
        <v>1000000</v>
      </c>
      <c r="D1144" s="15">
        <v>10500000</v>
      </c>
    </row>
    <row r="1145" spans="1:4" x14ac:dyDescent="0.25">
      <c r="A1145" s="60" t="s">
        <v>491</v>
      </c>
      <c r="B1145" s="15" t="s">
        <v>492</v>
      </c>
      <c r="C1145" s="15">
        <v>2000000</v>
      </c>
      <c r="D1145" s="15">
        <v>0</v>
      </c>
    </row>
    <row r="1146" spans="1:4" x14ac:dyDescent="0.25">
      <c r="A1146" s="60" t="s">
        <v>493</v>
      </c>
      <c r="B1146" s="15" t="s">
        <v>494</v>
      </c>
      <c r="C1146" s="15">
        <v>5000000</v>
      </c>
      <c r="D1146" s="15">
        <v>0</v>
      </c>
    </row>
    <row r="1147" spans="1:4" x14ac:dyDescent="0.25">
      <c r="A1147" s="60" t="s">
        <v>495</v>
      </c>
      <c r="B1147" s="32" t="s">
        <v>496</v>
      </c>
      <c r="C1147" s="15">
        <v>300000</v>
      </c>
      <c r="D1147" s="15">
        <v>0</v>
      </c>
    </row>
    <row r="1148" spans="1:4" x14ac:dyDescent="0.25">
      <c r="A1148" s="60" t="s">
        <v>497</v>
      </c>
      <c r="B1148" s="32" t="s">
        <v>498</v>
      </c>
      <c r="C1148" s="15">
        <v>1500000</v>
      </c>
      <c r="D1148" s="15">
        <v>0</v>
      </c>
    </row>
    <row r="1149" spans="1:4" x14ac:dyDescent="0.25">
      <c r="A1149" s="60" t="s">
        <v>499</v>
      </c>
      <c r="B1149" s="32" t="s">
        <v>500</v>
      </c>
      <c r="C1149" s="15">
        <v>1000000</v>
      </c>
      <c r="D1149" s="15">
        <v>0</v>
      </c>
    </row>
    <row r="1150" spans="1:4" x14ac:dyDescent="0.25">
      <c r="A1150" s="60" t="s">
        <v>501</v>
      </c>
      <c r="B1150" s="32" t="s">
        <v>502</v>
      </c>
      <c r="C1150" s="15">
        <v>2000000</v>
      </c>
      <c r="D1150" s="15">
        <v>2000000</v>
      </c>
    </row>
    <row r="1151" spans="1:4" x14ac:dyDescent="0.25">
      <c r="A1151" s="60" t="s">
        <v>503</v>
      </c>
      <c r="B1151" s="32" t="s">
        <v>504</v>
      </c>
      <c r="C1151" s="15">
        <v>1000000</v>
      </c>
      <c r="D1151" s="15">
        <v>1000000</v>
      </c>
    </row>
    <row r="1152" spans="1:4" x14ac:dyDescent="0.25">
      <c r="A1152" s="60" t="s">
        <v>505</v>
      </c>
      <c r="B1152" s="32" t="s">
        <v>506</v>
      </c>
      <c r="C1152" s="15">
        <v>197500000</v>
      </c>
      <c r="D1152" s="15">
        <v>150000000</v>
      </c>
    </row>
    <row r="1153" spans="1:4" x14ac:dyDescent="0.25">
      <c r="A1153" s="60" t="s">
        <v>507</v>
      </c>
      <c r="B1153" s="32" t="s">
        <v>508</v>
      </c>
      <c r="C1153" s="15">
        <v>2500000</v>
      </c>
      <c r="D1153" s="15">
        <v>2500000</v>
      </c>
    </row>
    <row r="1154" spans="1:4" ht="25.5" x14ac:dyDescent="0.25">
      <c r="A1154" s="60" t="s">
        <v>509</v>
      </c>
      <c r="B1154" s="32" t="s">
        <v>510</v>
      </c>
      <c r="C1154" s="15">
        <v>500000</v>
      </c>
      <c r="D1154" s="15">
        <v>0</v>
      </c>
    </row>
    <row r="1155" spans="1:4" x14ac:dyDescent="0.25">
      <c r="A1155" s="60" t="s">
        <v>511</v>
      </c>
      <c r="B1155" s="32" t="s">
        <v>512</v>
      </c>
      <c r="C1155" s="15">
        <v>0</v>
      </c>
      <c r="D1155" s="15">
        <v>0</v>
      </c>
    </row>
    <row r="1156" spans="1:4" x14ac:dyDescent="0.25">
      <c r="A1156" s="60" t="s">
        <v>513</v>
      </c>
      <c r="B1156" s="32" t="s">
        <v>514</v>
      </c>
      <c r="C1156" s="15">
        <v>5000000</v>
      </c>
      <c r="D1156" s="15">
        <v>10500000</v>
      </c>
    </row>
    <row r="1157" spans="1:4" x14ac:dyDescent="0.25">
      <c r="A1157" s="60" t="s">
        <v>515</v>
      </c>
      <c r="B1157" s="32" t="s">
        <v>516</v>
      </c>
      <c r="C1157" s="15">
        <v>16000000</v>
      </c>
      <c r="D1157" s="15">
        <v>30000000</v>
      </c>
    </row>
    <row r="1158" spans="1:4" x14ac:dyDescent="0.25">
      <c r="A1158" s="60" t="s">
        <v>517</v>
      </c>
      <c r="B1158" s="32" t="s">
        <v>518</v>
      </c>
      <c r="C1158" s="15">
        <v>3000000</v>
      </c>
      <c r="D1158" s="15">
        <v>0</v>
      </c>
    </row>
    <row r="1159" spans="1:4" x14ac:dyDescent="0.25">
      <c r="A1159" s="60" t="s">
        <v>519</v>
      </c>
      <c r="B1159" s="61" t="s">
        <v>520</v>
      </c>
      <c r="C1159" s="21">
        <v>0</v>
      </c>
      <c r="D1159" s="21">
        <v>5000000</v>
      </c>
    </row>
    <row r="1160" spans="1:4" ht="16.5" thickBot="1" x14ac:dyDescent="0.3">
      <c r="A1160" s="7"/>
      <c r="B1160" s="18" t="s">
        <v>50</v>
      </c>
      <c r="C1160" s="23">
        <f>SUM(C1124:C1159)</f>
        <v>330000000</v>
      </c>
      <c r="D1160" s="23">
        <f>SUM(D1124:D1159)</f>
        <v>400000000</v>
      </c>
    </row>
    <row r="1161" spans="1:4" ht="15.75" x14ac:dyDescent="0.25">
      <c r="A1161" s="7"/>
      <c r="B1161" s="18"/>
      <c r="C1161" s="29"/>
      <c r="D1161" s="29"/>
    </row>
    <row r="1162" spans="1:4" x14ac:dyDescent="0.25">
      <c r="A1162" s="7"/>
    </row>
    <row r="1163" spans="1:4" ht="20.25" x14ac:dyDescent="0.3">
      <c r="A1163">
        <v>124</v>
      </c>
      <c r="B1163" s="455" t="s">
        <v>0</v>
      </c>
    </row>
    <row r="1164" spans="1:4" ht="15.75" customHeight="1" x14ac:dyDescent="0.4">
      <c r="B1164" s="2"/>
    </row>
    <row r="1165" spans="1:4" ht="15.75" x14ac:dyDescent="0.25">
      <c r="A1165" s="3"/>
      <c r="B1165" s="38" t="s">
        <v>521</v>
      </c>
    </row>
    <row r="1166" spans="1:4" ht="15.75" x14ac:dyDescent="0.25">
      <c r="A1166" s="3"/>
      <c r="B1166" s="38" t="s">
        <v>4410</v>
      </c>
    </row>
    <row r="1167" spans="1:4" ht="15.75" x14ac:dyDescent="0.25">
      <c r="A1167" s="3"/>
      <c r="B1167" s="5"/>
    </row>
    <row r="1168" spans="1:4" ht="15.75" x14ac:dyDescent="0.25">
      <c r="A1168" s="3"/>
      <c r="B1168" s="5" t="s">
        <v>52</v>
      </c>
    </row>
    <row r="1169" spans="1:4" ht="15.75" x14ac:dyDescent="0.25">
      <c r="A1169" s="20"/>
    </row>
    <row r="1170" spans="1:4" ht="15.75" x14ac:dyDescent="0.25">
      <c r="A1170" s="8" t="s">
        <v>3</v>
      </c>
      <c r="B1170" s="9" t="s">
        <v>4</v>
      </c>
      <c r="C1170" s="9" t="s">
        <v>5</v>
      </c>
      <c r="D1170" s="9" t="s">
        <v>5</v>
      </c>
    </row>
    <row r="1171" spans="1:4" ht="15.75" x14ac:dyDescent="0.25">
      <c r="A1171" s="27" t="s">
        <v>6</v>
      </c>
      <c r="B1171" s="11"/>
      <c r="C1171" s="5" t="s">
        <v>7</v>
      </c>
      <c r="D1171" s="5" t="s">
        <v>7</v>
      </c>
    </row>
    <row r="1172" spans="1:4" ht="15.75" x14ac:dyDescent="0.25">
      <c r="A1172" s="11"/>
      <c r="B1172" s="11"/>
      <c r="C1172" s="5">
        <v>2011</v>
      </c>
      <c r="D1172" s="5">
        <v>2012</v>
      </c>
    </row>
    <row r="1173" spans="1:4" ht="16.5" thickBot="1" x14ac:dyDescent="0.3">
      <c r="A1173" s="12"/>
      <c r="B1173" s="12"/>
      <c r="C1173" s="13" t="s">
        <v>8</v>
      </c>
      <c r="D1173" s="13" t="s">
        <v>8</v>
      </c>
    </row>
    <row r="1174" spans="1:4" ht="15.75" x14ac:dyDescent="0.25">
      <c r="A1174" s="11"/>
      <c r="B1174" s="11"/>
      <c r="C1174" s="5"/>
      <c r="D1174" s="5"/>
    </row>
    <row r="1175" spans="1:4" x14ac:dyDescent="0.25">
      <c r="A1175" s="453">
        <v>2</v>
      </c>
      <c r="B1175" s="33" t="s">
        <v>300</v>
      </c>
      <c r="C1175" s="21">
        <v>6000000</v>
      </c>
      <c r="D1175" s="21">
        <v>12000000</v>
      </c>
    </row>
    <row r="1176" spans="1:4" x14ac:dyDescent="0.25">
      <c r="A1176" s="281">
        <v>3</v>
      </c>
      <c r="B1176" s="14" t="s">
        <v>9</v>
      </c>
      <c r="C1176" s="21">
        <v>100000</v>
      </c>
      <c r="D1176" s="21">
        <v>20000</v>
      </c>
    </row>
    <row r="1177" spans="1:4" x14ac:dyDescent="0.25">
      <c r="A1177" s="281">
        <v>4</v>
      </c>
      <c r="B1177" s="14" t="s">
        <v>10</v>
      </c>
      <c r="C1177" s="21">
        <v>250000</v>
      </c>
      <c r="D1177" s="21">
        <v>150000</v>
      </c>
    </row>
    <row r="1178" spans="1:4" x14ac:dyDescent="0.25">
      <c r="A1178" s="281">
        <v>5</v>
      </c>
      <c r="B1178" s="14" t="s">
        <v>11</v>
      </c>
      <c r="C1178" s="21">
        <v>1000000</v>
      </c>
      <c r="D1178" s="21">
        <v>2080000</v>
      </c>
    </row>
    <row r="1179" spans="1:4" x14ac:dyDescent="0.25">
      <c r="A1179" s="281">
        <v>6</v>
      </c>
      <c r="B1179" s="14" t="s">
        <v>309</v>
      </c>
      <c r="C1179" s="21">
        <v>3500000</v>
      </c>
      <c r="D1179" s="21">
        <v>2000000</v>
      </c>
    </row>
    <row r="1180" spans="1:4" x14ac:dyDescent="0.25">
      <c r="A1180" s="281">
        <v>7</v>
      </c>
      <c r="B1180" s="14" t="s">
        <v>348</v>
      </c>
      <c r="C1180" s="21">
        <v>1000000</v>
      </c>
      <c r="D1180" s="21">
        <v>1000000</v>
      </c>
    </row>
    <row r="1181" spans="1:4" x14ac:dyDescent="0.25">
      <c r="A1181" s="281">
        <v>8</v>
      </c>
      <c r="B1181" s="14" t="s">
        <v>522</v>
      </c>
      <c r="C1181" s="21">
        <v>0</v>
      </c>
      <c r="D1181" s="21">
        <v>0</v>
      </c>
    </row>
    <row r="1182" spans="1:4" x14ac:dyDescent="0.25">
      <c r="A1182" s="281">
        <v>9</v>
      </c>
      <c r="B1182" s="14" t="s">
        <v>523</v>
      </c>
      <c r="C1182" s="21">
        <v>3400000</v>
      </c>
      <c r="D1182" s="21">
        <v>7000000</v>
      </c>
    </row>
    <row r="1183" spans="1:4" x14ac:dyDescent="0.25">
      <c r="A1183" s="281">
        <v>10</v>
      </c>
      <c r="B1183" s="14" t="s">
        <v>524</v>
      </c>
      <c r="C1183" s="21">
        <v>6000000</v>
      </c>
      <c r="D1183" s="21">
        <v>20000000</v>
      </c>
    </row>
    <row r="1184" spans="1:4" x14ac:dyDescent="0.25">
      <c r="A1184" s="281">
        <v>11</v>
      </c>
      <c r="B1184" s="14" t="s">
        <v>525</v>
      </c>
      <c r="C1184" s="21">
        <v>1000000</v>
      </c>
      <c r="D1184" s="21">
        <v>1000000</v>
      </c>
    </row>
    <row r="1185" spans="1:4" x14ac:dyDescent="0.25">
      <c r="A1185" s="281">
        <v>12</v>
      </c>
      <c r="B1185" s="16" t="s">
        <v>169</v>
      </c>
      <c r="C1185" s="21"/>
      <c r="D1185" s="21"/>
    </row>
    <row r="1186" spans="1:4" x14ac:dyDescent="0.25">
      <c r="A1186" s="281"/>
      <c r="B1186" s="14" t="s">
        <v>526</v>
      </c>
      <c r="C1186" s="21">
        <v>500000</v>
      </c>
      <c r="D1186" s="21">
        <v>500000</v>
      </c>
    </row>
    <row r="1187" spans="1:4" x14ac:dyDescent="0.25">
      <c r="A1187" s="14"/>
      <c r="B1187" s="14" t="s">
        <v>527</v>
      </c>
      <c r="C1187" s="21">
        <v>100000</v>
      </c>
      <c r="D1187" s="21">
        <v>1500000</v>
      </c>
    </row>
    <row r="1188" spans="1:4" x14ac:dyDescent="0.25">
      <c r="A1188" s="14"/>
      <c r="B1188" s="14" t="s">
        <v>4404</v>
      </c>
      <c r="C1188" s="21"/>
      <c r="D1188" s="21"/>
    </row>
    <row r="1189" spans="1:4" x14ac:dyDescent="0.25">
      <c r="A1189" s="14"/>
      <c r="B1189" s="14" t="s">
        <v>4406</v>
      </c>
      <c r="C1189" s="21"/>
      <c r="D1189" s="21"/>
    </row>
    <row r="1190" spans="1:4" x14ac:dyDescent="0.25">
      <c r="A1190" s="14"/>
      <c r="B1190" s="14" t="s">
        <v>4405</v>
      </c>
      <c r="C1190" s="21">
        <v>500000</v>
      </c>
      <c r="D1190" s="21">
        <v>500000</v>
      </c>
    </row>
    <row r="1191" spans="1:4" x14ac:dyDescent="0.25">
      <c r="A1191" s="14"/>
      <c r="B1191" s="14" t="s">
        <v>528</v>
      </c>
      <c r="C1191" s="21">
        <v>1200000</v>
      </c>
      <c r="D1191" s="21">
        <v>1200000</v>
      </c>
    </row>
    <row r="1192" spans="1:4" x14ac:dyDescent="0.25">
      <c r="A1192" s="14"/>
      <c r="B1192" s="14" t="s">
        <v>529</v>
      </c>
      <c r="C1192" s="21">
        <v>200000</v>
      </c>
      <c r="D1192" s="21">
        <v>500000</v>
      </c>
    </row>
    <row r="1193" spans="1:4" x14ac:dyDescent="0.25">
      <c r="A1193" s="14"/>
      <c r="B1193" s="14" t="s">
        <v>4407</v>
      </c>
      <c r="C1193" s="21">
        <v>2500000</v>
      </c>
      <c r="D1193" s="21">
        <v>14500000</v>
      </c>
    </row>
    <row r="1194" spans="1:4" x14ac:dyDescent="0.25">
      <c r="A1194" s="14"/>
      <c r="B1194" s="14" t="s">
        <v>4408</v>
      </c>
      <c r="C1194" s="21"/>
      <c r="D1194" s="21"/>
    </row>
    <row r="1195" spans="1:4" x14ac:dyDescent="0.25">
      <c r="A1195" s="14"/>
      <c r="B1195" s="14" t="s">
        <v>530</v>
      </c>
      <c r="C1195" s="21">
        <v>25000000</v>
      </c>
      <c r="D1195" s="21">
        <v>22000000</v>
      </c>
    </row>
    <row r="1196" spans="1:4" x14ac:dyDescent="0.25">
      <c r="A1196" s="14"/>
      <c r="B1196" s="14" t="s">
        <v>531</v>
      </c>
      <c r="C1196" s="21"/>
      <c r="D1196" s="21"/>
    </row>
    <row r="1197" spans="1:4" x14ac:dyDescent="0.25">
      <c r="A1197" s="14"/>
      <c r="B1197" s="14" t="s">
        <v>532</v>
      </c>
      <c r="C1197" s="21"/>
      <c r="D1197" s="21"/>
    </row>
    <row r="1198" spans="1:4" x14ac:dyDescent="0.25">
      <c r="A1198" s="14"/>
      <c r="B1198" s="14" t="s">
        <v>533</v>
      </c>
      <c r="C1198" s="21">
        <v>1000000</v>
      </c>
      <c r="D1198" s="21">
        <v>2150000</v>
      </c>
    </row>
    <row r="1199" spans="1:4" x14ac:dyDescent="0.25">
      <c r="A1199" s="14"/>
      <c r="B1199" s="14" t="s">
        <v>534</v>
      </c>
      <c r="C1199" s="21">
        <v>600000</v>
      </c>
      <c r="D1199" s="21">
        <v>1000000</v>
      </c>
    </row>
    <row r="1200" spans="1:4" x14ac:dyDescent="0.25">
      <c r="A1200" s="14"/>
      <c r="B1200" s="14" t="s">
        <v>535</v>
      </c>
      <c r="C1200" s="21">
        <v>1000000</v>
      </c>
      <c r="D1200" s="21">
        <v>1000000</v>
      </c>
    </row>
    <row r="1201" spans="1:4" x14ac:dyDescent="0.25">
      <c r="A1201" s="14"/>
      <c r="B1201" s="14" t="s">
        <v>536</v>
      </c>
      <c r="C1201" s="21">
        <v>1500000</v>
      </c>
      <c r="D1201" s="21">
        <v>2000000</v>
      </c>
    </row>
    <row r="1202" spans="1:4" x14ac:dyDescent="0.25">
      <c r="A1202" s="14"/>
      <c r="B1202" s="14" t="s">
        <v>537</v>
      </c>
      <c r="C1202" s="21">
        <v>1000000</v>
      </c>
      <c r="D1202" s="21">
        <v>0</v>
      </c>
    </row>
    <row r="1203" spans="1:4" x14ac:dyDescent="0.25">
      <c r="A1203" s="14"/>
      <c r="B1203" s="14" t="s">
        <v>538</v>
      </c>
      <c r="C1203" s="21">
        <v>1000000</v>
      </c>
      <c r="D1203" s="21">
        <v>7500000</v>
      </c>
    </row>
    <row r="1204" spans="1:4" x14ac:dyDescent="0.25">
      <c r="A1204" s="14"/>
      <c r="B1204" s="14" t="s">
        <v>539</v>
      </c>
      <c r="C1204" s="21">
        <v>1000000</v>
      </c>
      <c r="D1204" s="21">
        <v>2000000</v>
      </c>
    </row>
    <row r="1205" spans="1:4" x14ac:dyDescent="0.25">
      <c r="A1205" s="14"/>
      <c r="B1205" s="14" t="s">
        <v>4411</v>
      </c>
      <c r="C1205" s="21">
        <v>7200000</v>
      </c>
      <c r="D1205" s="21">
        <v>17200000</v>
      </c>
    </row>
    <row r="1206" spans="1:4" x14ac:dyDescent="0.25">
      <c r="A1206" s="14"/>
      <c r="B1206" s="14" t="s">
        <v>4412</v>
      </c>
      <c r="C1206" s="21"/>
      <c r="D1206" s="21"/>
    </row>
    <row r="1207" spans="1:4" x14ac:dyDescent="0.25">
      <c r="A1207" s="14"/>
      <c r="B1207" s="14"/>
      <c r="C1207" s="21"/>
      <c r="D1207" s="457">
        <f>SUM(D1175:D1206)</f>
        <v>118800000</v>
      </c>
    </row>
    <row r="1208" spans="1:4" x14ac:dyDescent="0.25">
      <c r="A1208" s="14"/>
      <c r="B1208" s="14"/>
      <c r="C1208" s="21"/>
      <c r="D1208" s="21"/>
    </row>
    <row r="1209" spans="1:4" ht="20.25" x14ac:dyDescent="0.3">
      <c r="A1209">
        <v>125</v>
      </c>
      <c r="B1209" s="455" t="s">
        <v>0</v>
      </c>
    </row>
    <row r="1210" spans="1:4" ht="26.25" x14ac:dyDescent="0.4">
      <c r="B1210" s="2"/>
    </row>
    <row r="1211" spans="1:4" ht="15.75" x14ac:dyDescent="0.25">
      <c r="A1211" s="3"/>
      <c r="B1211" s="38" t="s">
        <v>521</v>
      </c>
    </row>
    <row r="1212" spans="1:4" ht="15.75" x14ac:dyDescent="0.25">
      <c r="A1212" s="3"/>
      <c r="B1212" s="38" t="s">
        <v>4422</v>
      </c>
    </row>
    <row r="1213" spans="1:4" ht="15.75" x14ac:dyDescent="0.25">
      <c r="A1213" s="3"/>
      <c r="B1213" s="5"/>
    </row>
    <row r="1214" spans="1:4" ht="15.75" x14ac:dyDescent="0.25">
      <c r="A1214" s="3"/>
      <c r="B1214" s="5" t="s">
        <v>52</v>
      </c>
    </row>
    <row r="1215" spans="1:4" ht="15.75" x14ac:dyDescent="0.25">
      <c r="A1215" s="20"/>
    </row>
    <row r="1216" spans="1:4" ht="15.75" x14ac:dyDescent="0.25">
      <c r="A1216" s="8" t="s">
        <v>3</v>
      </c>
      <c r="B1216" s="9" t="s">
        <v>4</v>
      </c>
      <c r="C1216" s="9" t="s">
        <v>5</v>
      </c>
      <c r="D1216" s="9" t="s">
        <v>5</v>
      </c>
    </row>
    <row r="1217" spans="1:4" ht="15.75" x14ac:dyDescent="0.25">
      <c r="A1217" s="27" t="s">
        <v>6</v>
      </c>
      <c r="B1217" s="11"/>
      <c r="C1217" s="5" t="s">
        <v>7</v>
      </c>
      <c r="D1217" s="5" t="s">
        <v>7</v>
      </c>
    </row>
    <row r="1218" spans="1:4" ht="15.75" x14ac:dyDescent="0.25">
      <c r="A1218" s="11"/>
      <c r="B1218" s="11"/>
      <c r="C1218" s="5">
        <v>2011</v>
      </c>
      <c r="D1218" s="5">
        <v>2012</v>
      </c>
    </row>
    <row r="1219" spans="1:4" ht="16.5" thickBot="1" x14ac:dyDescent="0.3">
      <c r="A1219" s="12"/>
      <c r="B1219" s="12"/>
      <c r="C1219" s="13" t="s">
        <v>8</v>
      </c>
      <c r="D1219" s="13" t="s">
        <v>8</v>
      </c>
    </row>
    <row r="1220" spans="1:4" x14ac:dyDescent="0.25">
      <c r="A1220" s="14"/>
      <c r="B1220" s="14"/>
      <c r="C1220" s="21"/>
      <c r="D1220" s="21"/>
    </row>
    <row r="1221" spans="1:4" x14ac:dyDescent="0.25">
      <c r="A1221" s="14"/>
      <c r="B1221" s="14" t="s">
        <v>4409</v>
      </c>
      <c r="C1221" s="14"/>
      <c r="D1221" s="14"/>
    </row>
    <row r="1222" spans="1:4" x14ac:dyDescent="0.25">
      <c r="A1222" s="14" t="s">
        <v>362</v>
      </c>
      <c r="B1222" s="14" t="s">
        <v>4413</v>
      </c>
      <c r="C1222" s="21">
        <v>1500000</v>
      </c>
      <c r="D1222" s="21">
        <v>1500000</v>
      </c>
    </row>
    <row r="1223" spans="1:4" x14ac:dyDescent="0.25">
      <c r="A1223" s="14"/>
      <c r="B1223" s="14" t="s">
        <v>540</v>
      </c>
      <c r="C1223" s="21">
        <v>1000000</v>
      </c>
      <c r="D1223" s="21">
        <v>2000000</v>
      </c>
    </row>
    <row r="1224" spans="1:4" x14ac:dyDescent="0.25">
      <c r="A1224" s="14"/>
      <c r="B1224" s="14" t="s">
        <v>541</v>
      </c>
      <c r="C1224" s="15">
        <v>1500000</v>
      </c>
      <c r="D1224" s="15">
        <v>8000000</v>
      </c>
    </row>
    <row r="1225" spans="1:4" x14ac:dyDescent="0.25">
      <c r="A1225" s="14"/>
      <c r="B1225" s="14" t="s">
        <v>542</v>
      </c>
      <c r="C1225" s="15">
        <v>1000000</v>
      </c>
      <c r="D1225" s="15">
        <v>0</v>
      </c>
    </row>
    <row r="1226" spans="1:4" x14ac:dyDescent="0.25">
      <c r="A1226" s="14"/>
      <c r="B1226" s="14" t="s">
        <v>543</v>
      </c>
      <c r="C1226" s="15">
        <v>1100000</v>
      </c>
      <c r="D1226" s="15">
        <v>1200000</v>
      </c>
    </row>
    <row r="1227" spans="1:4" ht="15.75" x14ac:dyDescent="0.25">
      <c r="A1227" s="3"/>
      <c r="B1227" s="14" t="s">
        <v>544</v>
      </c>
      <c r="C1227" s="15">
        <v>0</v>
      </c>
      <c r="D1227" s="15">
        <v>3000000</v>
      </c>
    </row>
    <row r="1228" spans="1:4" ht="15.75" x14ac:dyDescent="0.25">
      <c r="A1228" s="3"/>
      <c r="B1228" s="14" t="s">
        <v>4414</v>
      </c>
      <c r="C1228" s="15"/>
      <c r="D1228" s="15">
        <v>10000000</v>
      </c>
    </row>
    <row r="1229" spans="1:4" ht="15.75" x14ac:dyDescent="0.25">
      <c r="A1229" s="3"/>
      <c r="B1229" s="14" t="s">
        <v>4415</v>
      </c>
      <c r="C1229" s="15"/>
      <c r="D1229" s="15">
        <v>6000000</v>
      </c>
    </row>
    <row r="1230" spans="1:4" ht="15.75" x14ac:dyDescent="0.25">
      <c r="A1230" s="3"/>
      <c r="B1230" s="14" t="s">
        <v>4416</v>
      </c>
      <c r="C1230" s="15"/>
      <c r="D1230" s="15">
        <v>4000000</v>
      </c>
    </row>
    <row r="1231" spans="1:4" ht="15.75" x14ac:dyDescent="0.25">
      <c r="A1231" s="3"/>
      <c r="B1231" s="14" t="s">
        <v>4417</v>
      </c>
      <c r="C1231" s="15"/>
      <c r="D1231" s="15">
        <v>2500000</v>
      </c>
    </row>
    <row r="1232" spans="1:4" ht="15.75" x14ac:dyDescent="0.25">
      <c r="A1232" s="3"/>
      <c r="B1232" s="14" t="s">
        <v>4418</v>
      </c>
      <c r="C1232" s="15"/>
      <c r="D1232" s="15">
        <v>1000000</v>
      </c>
    </row>
    <row r="1233" spans="1:4" ht="15.75" x14ac:dyDescent="0.25">
      <c r="A1233" s="3"/>
      <c r="B1233" s="14" t="s">
        <v>4419</v>
      </c>
      <c r="C1233" s="15"/>
      <c r="D1233" s="15">
        <v>2000000</v>
      </c>
    </row>
    <row r="1234" spans="1:4" ht="15.75" x14ac:dyDescent="0.25">
      <c r="A1234" s="3"/>
      <c r="B1234" s="14" t="s">
        <v>4420</v>
      </c>
      <c r="C1234" s="15">
        <v>0</v>
      </c>
      <c r="D1234" s="15">
        <v>148000000</v>
      </c>
    </row>
    <row r="1235" spans="1:4" ht="15.75" x14ac:dyDescent="0.25">
      <c r="A1235" s="3"/>
      <c r="B1235" s="14" t="s">
        <v>4421</v>
      </c>
      <c r="C1235" s="15">
        <v>0</v>
      </c>
      <c r="D1235" s="15">
        <v>20000000</v>
      </c>
    </row>
    <row r="1236" spans="1:4" ht="15.75" x14ac:dyDescent="0.25">
      <c r="A1236" s="3"/>
      <c r="B1236" s="14"/>
      <c r="C1236" s="15"/>
      <c r="D1236" s="458">
        <f>SUM(D1222:D1235)</f>
        <v>209200000</v>
      </c>
    </row>
    <row r="1237" spans="1:4" ht="16.5" thickBot="1" x14ac:dyDescent="0.3">
      <c r="B1237" s="18" t="s">
        <v>50</v>
      </c>
      <c r="C1237" s="23">
        <f>SUM(C1175:C1230)</f>
        <v>72652011</v>
      </c>
      <c r="D1237" s="23">
        <f>SUM(D1207+D1236)</f>
        <v>328000000</v>
      </c>
    </row>
    <row r="1241" spans="1:4" ht="26.25" x14ac:dyDescent="0.4">
      <c r="B1241" s="2" t="s">
        <v>0</v>
      </c>
      <c r="D1241">
        <v>126</v>
      </c>
    </row>
    <row r="1242" spans="1:4" ht="26.25" x14ac:dyDescent="0.4">
      <c r="A1242" s="3"/>
      <c r="B1242" s="2"/>
    </row>
    <row r="1243" spans="1:4" ht="15.75" x14ac:dyDescent="0.25">
      <c r="A1243" s="3"/>
      <c r="B1243" s="38" t="s">
        <v>545</v>
      </c>
    </row>
    <row r="1244" spans="1:4" ht="15.75" x14ac:dyDescent="0.25">
      <c r="A1244" s="3"/>
      <c r="B1244" s="5" t="s">
        <v>52</v>
      </c>
    </row>
    <row r="1245" spans="1:4" ht="15.75" x14ac:dyDescent="0.25">
      <c r="A1245" s="20"/>
    </row>
    <row r="1246" spans="1:4" ht="15.75" x14ac:dyDescent="0.25">
      <c r="A1246" s="8" t="s">
        <v>3</v>
      </c>
      <c r="B1246" s="9" t="s">
        <v>4</v>
      </c>
      <c r="C1246" s="9" t="s">
        <v>5</v>
      </c>
      <c r="D1246" s="9" t="s">
        <v>5</v>
      </c>
    </row>
    <row r="1247" spans="1:4" ht="15.75" x14ac:dyDescent="0.25">
      <c r="A1247" s="27" t="s">
        <v>6</v>
      </c>
      <c r="B1247" s="11"/>
      <c r="C1247" s="5" t="s">
        <v>7</v>
      </c>
      <c r="D1247" s="5" t="s">
        <v>7</v>
      </c>
    </row>
    <row r="1248" spans="1:4" ht="15.75" x14ac:dyDescent="0.25">
      <c r="A1248" s="11"/>
      <c r="B1248" s="11"/>
      <c r="C1248" s="5">
        <v>2011</v>
      </c>
      <c r="D1248" s="5">
        <v>2012</v>
      </c>
    </row>
    <row r="1249" spans="1:4" ht="16.5" thickBot="1" x14ac:dyDescent="0.3">
      <c r="A1249" s="12"/>
      <c r="B1249" s="12"/>
      <c r="C1249" s="13" t="s">
        <v>8</v>
      </c>
      <c r="D1249" s="13" t="s">
        <v>8</v>
      </c>
    </row>
    <row r="1250" spans="1:4" ht="15.75" x14ac:dyDescent="0.25">
      <c r="A1250" s="11"/>
      <c r="B1250" s="11"/>
      <c r="C1250" s="5"/>
      <c r="D1250" s="5"/>
    </row>
    <row r="1251" spans="1:4" x14ac:dyDescent="0.25">
      <c r="A1251" s="453">
        <v>2</v>
      </c>
      <c r="B1251" s="33" t="s">
        <v>300</v>
      </c>
      <c r="C1251" s="21">
        <v>25000000</v>
      </c>
      <c r="D1251" s="21">
        <v>27000000</v>
      </c>
    </row>
    <row r="1252" spans="1:4" x14ac:dyDescent="0.25">
      <c r="A1252" s="281">
        <v>3</v>
      </c>
      <c r="B1252" s="14" t="s">
        <v>9</v>
      </c>
      <c r="C1252" s="21">
        <v>45000000</v>
      </c>
      <c r="D1252" s="21">
        <v>40000000</v>
      </c>
    </row>
    <row r="1253" spans="1:4" x14ac:dyDescent="0.25">
      <c r="A1253" s="281">
        <v>4</v>
      </c>
      <c r="B1253" s="14" t="s">
        <v>10</v>
      </c>
      <c r="C1253" s="21">
        <v>30000</v>
      </c>
      <c r="D1253" s="21">
        <v>30000</v>
      </c>
    </row>
    <row r="1254" spans="1:4" x14ac:dyDescent="0.25">
      <c r="A1254" s="281">
        <v>5</v>
      </c>
      <c r="B1254" s="14" t="s">
        <v>11</v>
      </c>
      <c r="C1254" s="21">
        <v>3000000</v>
      </c>
      <c r="D1254" s="21">
        <v>3000000</v>
      </c>
    </row>
    <row r="1255" spans="1:4" x14ac:dyDescent="0.25">
      <c r="A1255" s="281">
        <v>6</v>
      </c>
      <c r="B1255" s="14" t="s">
        <v>309</v>
      </c>
      <c r="C1255" s="21">
        <v>2500000</v>
      </c>
      <c r="D1255" s="21">
        <v>2000000</v>
      </c>
    </row>
    <row r="1256" spans="1:4" x14ac:dyDescent="0.25">
      <c r="A1256" s="281">
        <v>7</v>
      </c>
      <c r="B1256" s="14" t="s">
        <v>348</v>
      </c>
      <c r="C1256" s="21"/>
      <c r="D1256" s="21">
        <v>0</v>
      </c>
    </row>
    <row r="1257" spans="1:4" x14ac:dyDescent="0.25">
      <c r="A1257" s="281"/>
      <c r="B1257" s="14" t="s">
        <v>546</v>
      </c>
      <c r="C1257" s="21">
        <v>5000000</v>
      </c>
      <c r="D1257" s="21">
        <v>4000000</v>
      </c>
    </row>
    <row r="1258" spans="1:4" x14ac:dyDescent="0.25">
      <c r="A1258" s="281"/>
      <c r="B1258" s="14" t="s">
        <v>547</v>
      </c>
      <c r="C1258" s="21">
        <v>90800000</v>
      </c>
      <c r="D1258" s="21">
        <v>55000000</v>
      </c>
    </row>
    <row r="1259" spans="1:4" x14ac:dyDescent="0.25">
      <c r="A1259" s="281"/>
      <c r="B1259" s="14" t="s">
        <v>548</v>
      </c>
      <c r="C1259" s="21">
        <v>1500000</v>
      </c>
      <c r="D1259" s="21">
        <v>1500000</v>
      </c>
    </row>
    <row r="1260" spans="1:4" x14ac:dyDescent="0.25">
      <c r="A1260" s="281"/>
      <c r="B1260" s="14" t="s">
        <v>549</v>
      </c>
      <c r="C1260" s="21">
        <v>3000000</v>
      </c>
      <c r="D1260" s="21">
        <v>3000000</v>
      </c>
    </row>
    <row r="1261" spans="1:4" x14ac:dyDescent="0.25">
      <c r="A1261" s="281"/>
      <c r="B1261" s="14" t="s">
        <v>550</v>
      </c>
      <c r="C1261" s="21">
        <v>30000000</v>
      </c>
      <c r="D1261" s="21">
        <v>27000000</v>
      </c>
    </row>
    <row r="1262" spans="1:4" x14ac:dyDescent="0.25">
      <c r="A1262" s="281"/>
      <c r="B1262" s="14" t="s">
        <v>551</v>
      </c>
      <c r="C1262" s="21">
        <v>0</v>
      </c>
      <c r="D1262" s="21">
        <v>0</v>
      </c>
    </row>
    <row r="1263" spans="1:4" x14ac:dyDescent="0.25">
      <c r="A1263" s="281"/>
      <c r="B1263" s="14" t="s">
        <v>552</v>
      </c>
      <c r="C1263" s="21">
        <v>3000000</v>
      </c>
      <c r="D1263" s="21">
        <v>3000000</v>
      </c>
    </row>
    <row r="1264" spans="1:4" x14ac:dyDescent="0.25">
      <c r="A1264" s="281">
        <v>8</v>
      </c>
      <c r="B1264" s="14" t="s">
        <v>53</v>
      </c>
      <c r="C1264" s="21">
        <v>0</v>
      </c>
      <c r="D1264" s="21">
        <v>0</v>
      </c>
    </row>
    <row r="1265" spans="1:4" x14ac:dyDescent="0.25">
      <c r="A1265" s="281">
        <v>9</v>
      </c>
      <c r="B1265" s="14" t="s">
        <v>188</v>
      </c>
      <c r="C1265" s="21">
        <v>1000000</v>
      </c>
      <c r="D1265" s="21">
        <v>1000000</v>
      </c>
    </row>
    <row r="1266" spans="1:4" x14ac:dyDescent="0.25">
      <c r="A1266" s="281">
        <v>10</v>
      </c>
      <c r="B1266" s="14" t="s">
        <v>244</v>
      </c>
      <c r="C1266" s="21">
        <v>10000000</v>
      </c>
      <c r="D1266" s="21">
        <v>6000000</v>
      </c>
    </row>
    <row r="1267" spans="1:4" x14ac:dyDescent="0.25">
      <c r="A1267" s="281">
        <v>11</v>
      </c>
      <c r="B1267" s="14" t="s">
        <v>59</v>
      </c>
      <c r="C1267" s="21">
        <v>1000000</v>
      </c>
      <c r="D1267" s="21">
        <v>1000000</v>
      </c>
    </row>
    <row r="1268" spans="1:4" x14ac:dyDescent="0.25">
      <c r="A1268" s="281">
        <v>12</v>
      </c>
      <c r="B1268" s="16" t="s">
        <v>169</v>
      </c>
      <c r="C1268" s="21"/>
      <c r="D1268" s="21"/>
    </row>
    <row r="1269" spans="1:4" x14ac:dyDescent="0.25">
      <c r="A1269" s="281"/>
      <c r="B1269" s="14" t="s">
        <v>553</v>
      </c>
      <c r="C1269" s="21">
        <v>3000000</v>
      </c>
      <c r="D1269" s="21">
        <v>3000000</v>
      </c>
    </row>
    <row r="1270" spans="1:4" x14ac:dyDescent="0.25">
      <c r="A1270" s="281"/>
      <c r="B1270" s="14" t="s">
        <v>554</v>
      </c>
      <c r="C1270" s="21">
        <v>3000000</v>
      </c>
      <c r="D1270" s="21">
        <v>2000000</v>
      </c>
    </row>
    <row r="1271" spans="1:4" x14ac:dyDescent="0.25">
      <c r="A1271" s="14"/>
      <c r="B1271" s="14" t="s">
        <v>555</v>
      </c>
      <c r="C1271" s="21">
        <v>1000000</v>
      </c>
      <c r="D1271" s="21">
        <v>1000000</v>
      </c>
    </row>
    <row r="1272" spans="1:4" x14ac:dyDescent="0.25">
      <c r="A1272" s="14"/>
      <c r="B1272" s="14" t="s">
        <v>556</v>
      </c>
      <c r="C1272" s="21">
        <v>500000</v>
      </c>
      <c r="D1272" s="21">
        <v>500000</v>
      </c>
    </row>
    <row r="1273" spans="1:4" x14ac:dyDescent="0.25">
      <c r="A1273" s="14"/>
      <c r="B1273" s="14" t="s">
        <v>557</v>
      </c>
      <c r="C1273" s="21">
        <v>1000000</v>
      </c>
      <c r="D1273" s="21">
        <v>1000000</v>
      </c>
    </row>
    <row r="1274" spans="1:4" x14ac:dyDescent="0.25">
      <c r="A1274" s="14"/>
      <c r="B1274" s="14" t="s">
        <v>558</v>
      </c>
      <c r="C1274" s="21">
        <v>0</v>
      </c>
      <c r="D1274" s="21">
        <v>0</v>
      </c>
    </row>
    <row r="1275" spans="1:4" x14ac:dyDescent="0.25">
      <c r="A1275" s="14"/>
      <c r="B1275" s="14" t="s">
        <v>559</v>
      </c>
      <c r="C1275" s="21">
        <v>1000000</v>
      </c>
      <c r="D1275" s="21">
        <v>1000000</v>
      </c>
    </row>
    <row r="1276" spans="1:4" x14ac:dyDescent="0.25">
      <c r="A1276" s="14"/>
      <c r="B1276" s="14" t="s">
        <v>560</v>
      </c>
      <c r="C1276" s="21">
        <v>1000000</v>
      </c>
      <c r="D1276" s="21">
        <v>1000000</v>
      </c>
    </row>
    <row r="1277" spans="1:4" x14ac:dyDescent="0.25">
      <c r="A1277" s="14"/>
      <c r="B1277" s="14" t="s">
        <v>561</v>
      </c>
      <c r="C1277" s="21">
        <v>1000000</v>
      </c>
      <c r="D1277" s="21">
        <v>1000000</v>
      </c>
    </row>
    <row r="1278" spans="1:4" x14ac:dyDescent="0.25">
      <c r="A1278" s="14"/>
      <c r="B1278" s="14" t="s">
        <v>562</v>
      </c>
      <c r="C1278" s="21">
        <v>3000000</v>
      </c>
      <c r="D1278" s="21">
        <v>3000000</v>
      </c>
    </row>
    <row r="1279" spans="1:4" x14ac:dyDescent="0.25">
      <c r="A1279" s="14"/>
      <c r="B1279" s="14" t="s">
        <v>563</v>
      </c>
      <c r="C1279" s="21">
        <v>1200000</v>
      </c>
      <c r="D1279" s="21">
        <v>1200000</v>
      </c>
    </row>
    <row r="1280" spans="1:4" x14ac:dyDescent="0.25">
      <c r="A1280" s="14"/>
      <c r="B1280" s="14" t="s">
        <v>564</v>
      </c>
      <c r="C1280" s="21">
        <v>0</v>
      </c>
      <c r="D1280" s="21">
        <v>0</v>
      </c>
    </row>
    <row r="1281" spans="1:4" x14ac:dyDescent="0.25">
      <c r="A1281" s="14"/>
      <c r="B1281" s="14" t="s">
        <v>565</v>
      </c>
      <c r="C1281" s="21">
        <v>13470000</v>
      </c>
      <c r="D1281" s="21">
        <v>11270000</v>
      </c>
    </row>
    <row r="1282" spans="1:4" x14ac:dyDescent="0.25">
      <c r="A1282" s="14"/>
      <c r="B1282" s="14" t="s">
        <v>566</v>
      </c>
      <c r="C1282" s="21">
        <v>0</v>
      </c>
      <c r="D1282" s="25">
        <v>500000</v>
      </c>
    </row>
    <row r="1283" spans="1:4" ht="15.75" x14ac:dyDescent="0.25">
      <c r="A1283" s="14"/>
      <c r="B1283" s="18" t="s">
        <v>50</v>
      </c>
      <c r="C1283" s="21"/>
      <c r="D1283" s="21"/>
    </row>
    <row r="1284" spans="1:4" ht="16.5" thickBot="1" x14ac:dyDescent="0.3">
      <c r="C1284" s="23">
        <f>SUM(C1251:C1282)</f>
        <v>250000000</v>
      </c>
      <c r="D1284" s="23">
        <f>SUM(D1251:D1283)</f>
        <v>200000000</v>
      </c>
    </row>
    <row r="1285" spans="1:4" ht="15.75" x14ac:dyDescent="0.25">
      <c r="B1285" s="18"/>
    </row>
    <row r="1288" spans="1:4" ht="27.75" x14ac:dyDescent="0.4">
      <c r="A1288">
        <v>127</v>
      </c>
      <c r="B1288" s="62" t="s">
        <v>0</v>
      </c>
    </row>
    <row r="1289" spans="1:4" ht="26.25" x14ac:dyDescent="0.4">
      <c r="A1289" s="3"/>
      <c r="B1289" s="2"/>
    </row>
    <row r="1290" spans="1:4" ht="15.75" x14ac:dyDescent="0.25">
      <c r="A1290" s="3"/>
      <c r="B1290" s="38" t="s">
        <v>567</v>
      </c>
    </row>
    <row r="1291" spans="1:4" ht="15.75" x14ac:dyDescent="0.25">
      <c r="A1291" s="3"/>
      <c r="B1291" s="5" t="s">
        <v>52</v>
      </c>
    </row>
    <row r="1292" spans="1:4" ht="15.75" x14ac:dyDescent="0.25">
      <c r="A1292" s="20"/>
    </row>
    <row r="1293" spans="1:4" ht="15.75" x14ac:dyDescent="0.25">
      <c r="A1293" s="8" t="s">
        <v>3</v>
      </c>
      <c r="B1293" s="9" t="s">
        <v>4</v>
      </c>
      <c r="C1293" s="9" t="s">
        <v>5</v>
      </c>
      <c r="D1293" s="9" t="s">
        <v>5</v>
      </c>
    </row>
    <row r="1294" spans="1:4" ht="15.75" x14ac:dyDescent="0.25">
      <c r="A1294" s="27" t="s">
        <v>6</v>
      </c>
      <c r="B1294" s="11"/>
      <c r="C1294" s="5" t="s">
        <v>7</v>
      </c>
      <c r="D1294" s="5" t="s">
        <v>7</v>
      </c>
    </row>
    <row r="1295" spans="1:4" ht="15.75" x14ac:dyDescent="0.25">
      <c r="A1295" s="11"/>
      <c r="B1295" s="11"/>
      <c r="C1295" s="5">
        <v>2011</v>
      </c>
      <c r="D1295" s="5">
        <v>2012</v>
      </c>
    </row>
    <row r="1296" spans="1:4" ht="16.5" thickBot="1" x14ac:dyDescent="0.3">
      <c r="A1296" s="12"/>
      <c r="B1296" s="12"/>
      <c r="C1296" s="13" t="s">
        <v>8</v>
      </c>
      <c r="D1296" s="13" t="s">
        <v>8</v>
      </c>
    </row>
    <row r="1297" spans="1:4" ht="15.75" x14ac:dyDescent="0.25">
      <c r="A1297" s="11"/>
      <c r="B1297" s="11"/>
      <c r="C1297" s="5"/>
      <c r="D1297" s="5"/>
    </row>
    <row r="1298" spans="1:4" x14ac:dyDescent="0.25">
      <c r="A1298" s="453">
        <v>2</v>
      </c>
      <c r="B1298" s="33" t="s">
        <v>300</v>
      </c>
      <c r="C1298" s="21">
        <v>1000000</v>
      </c>
      <c r="D1298" s="21">
        <v>3000000</v>
      </c>
    </row>
    <row r="1299" spans="1:4" x14ac:dyDescent="0.25">
      <c r="A1299" s="281">
        <v>3</v>
      </c>
      <c r="B1299" s="14" t="s">
        <v>9</v>
      </c>
      <c r="C1299" s="21">
        <v>1000000</v>
      </c>
      <c r="D1299" s="21">
        <v>50000</v>
      </c>
    </row>
    <row r="1300" spans="1:4" x14ac:dyDescent="0.25">
      <c r="A1300" s="281">
        <v>4</v>
      </c>
      <c r="B1300" s="14" t="s">
        <v>10</v>
      </c>
      <c r="C1300" s="21">
        <v>400000</v>
      </c>
      <c r="D1300" s="21">
        <v>0</v>
      </c>
    </row>
    <row r="1301" spans="1:4" x14ac:dyDescent="0.25">
      <c r="A1301" s="281">
        <v>5</v>
      </c>
      <c r="B1301" s="14" t="s">
        <v>11</v>
      </c>
      <c r="C1301" s="21">
        <v>1500000</v>
      </c>
      <c r="D1301" s="21">
        <v>800000</v>
      </c>
    </row>
    <row r="1302" spans="1:4" x14ac:dyDescent="0.25">
      <c r="A1302" s="281">
        <v>6</v>
      </c>
      <c r="B1302" s="14" t="s">
        <v>309</v>
      </c>
      <c r="C1302" s="21">
        <v>1000000</v>
      </c>
      <c r="D1302" s="21">
        <v>500000</v>
      </c>
    </row>
    <row r="1303" spans="1:4" x14ac:dyDescent="0.25">
      <c r="A1303" s="281">
        <v>7</v>
      </c>
      <c r="B1303" s="14" t="s">
        <v>568</v>
      </c>
      <c r="C1303" s="21">
        <v>0</v>
      </c>
      <c r="D1303" s="21">
        <v>1600000</v>
      </c>
    </row>
    <row r="1304" spans="1:4" x14ac:dyDescent="0.25">
      <c r="A1304" s="281"/>
      <c r="B1304" s="14" t="s">
        <v>569</v>
      </c>
      <c r="C1304" s="21">
        <v>9000000</v>
      </c>
      <c r="D1304" s="21"/>
    </row>
    <row r="1305" spans="1:4" x14ac:dyDescent="0.25">
      <c r="A1305" s="281"/>
      <c r="B1305" s="14" t="s">
        <v>570</v>
      </c>
      <c r="C1305" s="21">
        <v>1600000</v>
      </c>
      <c r="D1305" s="21"/>
    </row>
    <row r="1306" spans="1:4" x14ac:dyDescent="0.25">
      <c r="A1306" s="281"/>
      <c r="B1306" s="14" t="s">
        <v>571</v>
      </c>
      <c r="C1306" s="21">
        <v>1000000</v>
      </c>
      <c r="D1306" s="21"/>
    </row>
    <row r="1307" spans="1:4" x14ac:dyDescent="0.25">
      <c r="A1307" s="281"/>
      <c r="B1307" s="14" t="s">
        <v>572</v>
      </c>
      <c r="C1307" s="21">
        <v>200000</v>
      </c>
      <c r="D1307" s="21"/>
    </row>
    <row r="1308" spans="1:4" x14ac:dyDescent="0.25">
      <c r="A1308" s="281"/>
      <c r="B1308" s="14" t="s">
        <v>573</v>
      </c>
      <c r="C1308" s="21">
        <v>300000</v>
      </c>
      <c r="D1308" s="21"/>
    </row>
    <row r="1309" spans="1:4" x14ac:dyDescent="0.25">
      <c r="A1309" s="281"/>
      <c r="B1309" s="14" t="s">
        <v>574</v>
      </c>
      <c r="C1309" s="21">
        <v>300000</v>
      </c>
      <c r="D1309" s="21"/>
    </row>
    <row r="1310" spans="1:4" x14ac:dyDescent="0.25">
      <c r="A1310" s="281">
        <v>8</v>
      </c>
      <c r="B1310" s="14" t="s">
        <v>53</v>
      </c>
      <c r="C1310" s="21">
        <v>0</v>
      </c>
      <c r="D1310" s="21">
        <v>0</v>
      </c>
    </row>
    <row r="1311" spans="1:4" x14ac:dyDescent="0.25">
      <c r="A1311" s="281">
        <v>9</v>
      </c>
      <c r="B1311" s="14" t="s">
        <v>188</v>
      </c>
      <c r="C1311" s="21">
        <v>0</v>
      </c>
      <c r="D1311" s="21">
        <v>0</v>
      </c>
    </row>
    <row r="1312" spans="1:4" x14ac:dyDescent="0.25">
      <c r="A1312" s="281">
        <v>10</v>
      </c>
      <c r="B1312" s="14" t="s">
        <v>575</v>
      </c>
      <c r="C1312" s="21">
        <v>10000000</v>
      </c>
      <c r="D1312" s="21">
        <v>2500000</v>
      </c>
    </row>
    <row r="1313" spans="1:4" x14ac:dyDescent="0.25">
      <c r="A1313" s="281">
        <v>11</v>
      </c>
      <c r="B1313" s="14" t="s">
        <v>59</v>
      </c>
      <c r="C1313" s="21">
        <v>200000</v>
      </c>
      <c r="D1313" s="21">
        <v>490000</v>
      </c>
    </row>
    <row r="1314" spans="1:4" x14ac:dyDescent="0.25">
      <c r="A1314" s="281">
        <v>12</v>
      </c>
      <c r="B1314" s="16" t="s">
        <v>169</v>
      </c>
      <c r="C1314" s="21"/>
      <c r="D1314" s="21"/>
    </row>
    <row r="1315" spans="1:4" x14ac:dyDescent="0.25">
      <c r="A1315" s="281"/>
      <c r="B1315" s="14" t="s">
        <v>576</v>
      </c>
      <c r="C1315" s="21">
        <v>500000</v>
      </c>
      <c r="D1315" s="21">
        <v>500000</v>
      </c>
    </row>
    <row r="1316" spans="1:4" x14ac:dyDescent="0.25">
      <c r="A1316" s="281"/>
      <c r="B1316" s="14" t="s">
        <v>577</v>
      </c>
      <c r="C1316" s="21">
        <v>0</v>
      </c>
      <c r="D1316" s="21"/>
    </row>
    <row r="1317" spans="1:4" x14ac:dyDescent="0.25">
      <c r="A1317" s="281"/>
      <c r="B1317" s="14" t="s">
        <v>578</v>
      </c>
      <c r="C1317" s="21">
        <v>500000</v>
      </c>
      <c r="D1317" s="21">
        <v>250000</v>
      </c>
    </row>
    <row r="1318" spans="1:4" x14ac:dyDescent="0.25">
      <c r="A1318" s="281"/>
      <c r="B1318" s="14" t="s">
        <v>579</v>
      </c>
      <c r="C1318" s="21">
        <v>0</v>
      </c>
      <c r="D1318" s="21">
        <v>0</v>
      </c>
    </row>
    <row r="1319" spans="1:4" x14ac:dyDescent="0.25">
      <c r="A1319" s="281"/>
      <c r="B1319" s="14" t="s">
        <v>580</v>
      </c>
      <c r="C1319" s="21">
        <v>300000</v>
      </c>
      <c r="D1319" s="21">
        <v>60000</v>
      </c>
    </row>
    <row r="1320" spans="1:4" x14ac:dyDescent="0.25">
      <c r="A1320" s="281"/>
      <c r="B1320" s="14" t="s">
        <v>581</v>
      </c>
      <c r="C1320" s="21">
        <v>0</v>
      </c>
      <c r="D1320" s="21">
        <v>0</v>
      </c>
    </row>
    <row r="1321" spans="1:4" x14ac:dyDescent="0.25">
      <c r="A1321" s="281"/>
      <c r="B1321" s="14" t="s">
        <v>582</v>
      </c>
      <c r="C1321" s="21">
        <v>200000</v>
      </c>
      <c r="D1321" s="21">
        <v>150000</v>
      </c>
    </row>
    <row r="1322" spans="1:4" x14ac:dyDescent="0.25">
      <c r="A1322" s="281"/>
      <c r="B1322" s="14" t="s">
        <v>583</v>
      </c>
      <c r="C1322" s="21">
        <v>1000000</v>
      </c>
      <c r="D1322" s="21">
        <v>100000</v>
      </c>
    </row>
    <row r="1323" spans="1:4" ht="15.75" x14ac:dyDescent="0.25">
      <c r="A1323" s="3"/>
      <c r="B1323" s="3"/>
      <c r="C1323" s="26"/>
      <c r="D1323" s="26"/>
    </row>
    <row r="1324" spans="1:4" ht="16.5" thickBot="1" x14ac:dyDescent="0.3">
      <c r="B1324" s="18" t="s">
        <v>50</v>
      </c>
      <c r="C1324" s="23">
        <f>SUM(C1298:C1322)</f>
        <v>30000000</v>
      </c>
      <c r="D1324" s="23">
        <f>SUM(D1298:D1322)</f>
        <v>10000000</v>
      </c>
    </row>
    <row r="1328" spans="1:4" ht="26.25" x14ac:dyDescent="0.4">
      <c r="B1328" s="2" t="s">
        <v>0</v>
      </c>
      <c r="D1328">
        <v>128</v>
      </c>
    </row>
    <row r="1329" spans="1:4" ht="26.25" x14ac:dyDescent="0.4">
      <c r="A1329" s="3"/>
      <c r="B1329" s="2"/>
    </row>
    <row r="1330" spans="1:4" ht="15.75" x14ac:dyDescent="0.25">
      <c r="A1330" s="3"/>
      <c r="B1330" s="38" t="s">
        <v>584</v>
      </c>
    </row>
    <row r="1331" spans="1:4" ht="15.75" x14ac:dyDescent="0.25">
      <c r="A1331" s="3"/>
      <c r="B1331" s="5"/>
    </row>
    <row r="1332" spans="1:4" ht="15.75" x14ac:dyDescent="0.25">
      <c r="A1332" s="20"/>
      <c r="B1332" s="5" t="s">
        <v>52</v>
      </c>
    </row>
    <row r="1333" spans="1:4" ht="15.75" x14ac:dyDescent="0.25">
      <c r="A1333" s="8" t="s">
        <v>3</v>
      </c>
      <c r="B1333" s="9" t="s">
        <v>4</v>
      </c>
      <c r="C1333" s="9" t="s">
        <v>5</v>
      </c>
      <c r="D1333" s="9" t="s">
        <v>5</v>
      </c>
    </row>
    <row r="1334" spans="1:4" ht="15.75" x14ac:dyDescent="0.25">
      <c r="A1334" s="27" t="s">
        <v>6</v>
      </c>
      <c r="B1334" s="11"/>
      <c r="C1334" s="5" t="s">
        <v>7</v>
      </c>
      <c r="D1334" s="5" t="s">
        <v>7</v>
      </c>
    </row>
    <row r="1335" spans="1:4" ht="15.75" x14ac:dyDescent="0.25">
      <c r="A1335" s="11"/>
      <c r="B1335" s="11"/>
      <c r="C1335" s="5">
        <v>2011</v>
      </c>
      <c r="D1335" s="5">
        <v>2012</v>
      </c>
    </row>
    <row r="1336" spans="1:4" ht="16.5" thickBot="1" x14ac:dyDescent="0.3">
      <c r="A1336" s="12"/>
      <c r="B1336" s="12"/>
      <c r="C1336" s="13" t="s">
        <v>8</v>
      </c>
      <c r="D1336" s="13" t="s">
        <v>8</v>
      </c>
    </row>
    <row r="1337" spans="1:4" ht="15.75" x14ac:dyDescent="0.25">
      <c r="A1337" s="11"/>
      <c r="C1337" s="5"/>
      <c r="D1337" s="5"/>
    </row>
    <row r="1338" spans="1:4" x14ac:dyDescent="0.25">
      <c r="A1338" s="33">
        <v>2</v>
      </c>
      <c r="B1338" s="33" t="s">
        <v>300</v>
      </c>
      <c r="C1338" s="21">
        <v>6500000</v>
      </c>
      <c r="D1338" s="21">
        <v>7500000</v>
      </c>
    </row>
    <row r="1339" spans="1:4" x14ac:dyDescent="0.25">
      <c r="A1339" s="14">
        <v>3</v>
      </c>
      <c r="B1339" s="14" t="s">
        <v>9</v>
      </c>
      <c r="C1339" s="21">
        <v>1000000</v>
      </c>
      <c r="D1339" s="21">
        <v>500000</v>
      </c>
    </row>
    <row r="1340" spans="1:4" x14ac:dyDescent="0.25">
      <c r="A1340" s="14">
        <v>4</v>
      </c>
      <c r="B1340" s="14" t="s">
        <v>10</v>
      </c>
      <c r="C1340" s="21">
        <v>1500000</v>
      </c>
      <c r="D1340" s="21">
        <v>1500000</v>
      </c>
    </row>
    <row r="1341" spans="1:4" x14ac:dyDescent="0.25">
      <c r="A1341" s="14">
        <v>5</v>
      </c>
      <c r="B1341" s="14" t="s">
        <v>11</v>
      </c>
      <c r="C1341" s="21">
        <v>3000000</v>
      </c>
      <c r="D1341" s="21">
        <v>2000000</v>
      </c>
    </row>
    <row r="1342" spans="1:4" x14ac:dyDescent="0.25">
      <c r="A1342" s="14">
        <v>6</v>
      </c>
      <c r="B1342" s="14" t="s">
        <v>309</v>
      </c>
      <c r="C1342" s="21">
        <v>3500000</v>
      </c>
      <c r="D1342" s="21">
        <v>1000000</v>
      </c>
    </row>
    <row r="1343" spans="1:4" x14ac:dyDescent="0.25">
      <c r="A1343" s="14">
        <v>7</v>
      </c>
      <c r="B1343" s="14" t="s">
        <v>585</v>
      </c>
      <c r="C1343" s="21">
        <v>3500000</v>
      </c>
      <c r="D1343" s="21">
        <v>2000000</v>
      </c>
    </row>
    <row r="1344" spans="1:4" x14ac:dyDescent="0.25">
      <c r="A1344" s="14">
        <v>8</v>
      </c>
      <c r="B1344" s="14" t="s">
        <v>586</v>
      </c>
      <c r="C1344" s="21">
        <v>8000000</v>
      </c>
      <c r="D1344" s="21">
        <v>2000000</v>
      </c>
    </row>
    <row r="1345" spans="1:4" x14ac:dyDescent="0.25">
      <c r="A1345" s="14">
        <v>9</v>
      </c>
      <c r="B1345" s="14" t="s">
        <v>188</v>
      </c>
      <c r="C1345" s="21">
        <v>0</v>
      </c>
      <c r="D1345" s="21">
        <v>0</v>
      </c>
    </row>
    <row r="1346" spans="1:4" x14ac:dyDescent="0.25">
      <c r="A1346" s="14">
        <v>10</v>
      </c>
      <c r="B1346" s="14" t="s">
        <v>135</v>
      </c>
      <c r="C1346" s="21">
        <v>11000000</v>
      </c>
      <c r="D1346" s="21">
        <v>5500000</v>
      </c>
    </row>
    <row r="1347" spans="1:4" x14ac:dyDescent="0.25">
      <c r="A1347" s="14">
        <v>11</v>
      </c>
      <c r="B1347" s="14" t="s">
        <v>59</v>
      </c>
      <c r="C1347" s="21">
        <v>1500000</v>
      </c>
      <c r="D1347" s="21">
        <v>500000</v>
      </c>
    </row>
    <row r="1348" spans="1:4" x14ac:dyDescent="0.25">
      <c r="A1348" s="14">
        <v>12</v>
      </c>
      <c r="B1348" s="16" t="s">
        <v>169</v>
      </c>
      <c r="C1348" s="21"/>
      <c r="D1348" s="21"/>
    </row>
    <row r="1349" spans="1:4" x14ac:dyDescent="0.25">
      <c r="A1349" s="14"/>
      <c r="B1349" s="14" t="s">
        <v>587</v>
      </c>
      <c r="C1349" s="21">
        <v>1000000</v>
      </c>
      <c r="D1349" s="21">
        <v>200000</v>
      </c>
    </row>
    <row r="1350" spans="1:4" x14ac:dyDescent="0.25">
      <c r="A1350" s="14"/>
      <c r="B1350" s="14" t="s">
        <v>588</v>
      </c>
      <c r="C1350" s="21">
        <v>1000000</v>
      </c>
      <c r="D1350" s="21">
        <v>1000000</v>
      </c>
    </row>
    <row r="1351" spans="1:4" x14ac:dyDescent="0.25">
      <c r="A1351" s="14"/>
      <c r="B1351" s="14" t="s">
        <v>589</v>
      </c>
      <c r="C1351" s="21">
        <v>1000000</v>
      </c>
      <c r="D1351" s="21">
        <v>1000000</v>
      </c>
    </row>
    <row r="1352" spans="1:4" x14ac:dyDescent="0.25">
      <c r="A1352" s="14"/>
      <c r="B1352" s="14" t="s">
        <v>590</v>
      </c>
      <c r="C1352" s="21">
        <v>2500000</v>
      </c>
      <c r="D1352" s="21">
        <v>300000</v>
      </c>
    </row>
    <row r="1353" spans="1:4" ht="15.75" x14ac:dyDescent="0.25">
      <c r="B1353" s="3"/>
      <c r="C1353" s="26"/>
      <c r="D1353" s="26"/>
    </row>
    <row r="1354" spans="1:4" ht="16.5" thickBot="1" x14ac:dyDescent="0.3">
      <c r="B1354" s="18" t="s">
        <v>50</v>
      </c>
      <c r="C1354" s="23">
        <f>SUM(C1338:C1353)</f>
        <v>45000000</v>
      </c>
      <c r="D1354" s="23">
        <f>SUM(D1338:D1353)</f>
        <v>25000000</v>
      </c>
    </row>
    <row r="1357" spans="1:4" ht="26.25" x14ac:dyDescent="0.4">
      <c r="A1357" s="3">
        <v>129</v>
      </c>
      <c r="B1357" s="2" t="s">
        <v>0</v>
      </c>
    </row>
    <row r="1359" spans="1:4" ht="15.75" x14ac:dyDescent="0.25">
      <c r="B1359" s="38" t="s">
        <v>591</v>
      </c>
    </row>
    <row r="1360" spans="1:4" ht="15.75" x14ac:dyDescent="0.25">
      <c r="B1360" s="5" t="s">
        <v>52</v>
      </c>
    </row>
    <row r="1361" spans="1:4" ht="15.75" x14ac:dyDescent="0.25">
      <c r="A1361" s="8" t="s">
        <v>3</v>
      </c>
      <c r="B1361" s="9" t="s">
        <v>4</v>
      </c>
      <c r="C1361" s="9" t="s">
        <v>5</v>
      </c>
      <c r="D1361" s="9" t="s">
        <v>5</v>
      </c>
    </row>
    <row r="1362" spans="1:4" ht="15.75" x14ac:dyDescent="0.25">
      <c r="A1362" s="27" t="s">
        <v>6</v>
      </c>
      <c r="B1362" s="11"/>
      <c r="C1362" s="5" t="s">
        <v>7</v>
      </c>
      <c r="D1362" s="5" t="s">
        <v>7</v>
      </c>
    </row>
    <row r="1363" spans="1:4" ht="15.75" x14ac:dyDescent="0.25">
      <c r="A1363" s="11"/>
      <c r="B1363" s="11"/>
      <c r="C1363" s="5">
        <v>2011</v>
      </c>
      <c r="D1363" s="5">
        <v>2012</v>
      </c>
    </row>
    <row r="1364" spans="1:4" ht="16.5" thickBot="1" x14ac:dyDescent="0.3">
      <c r="A1364" s="12"/>
      <c r="B1364" s="12"/>
      <c r="C1364" s="13" t="s">
        <v>8</v>
      </c>
      <c r="D1364" s="13" t="s">
        <v>8</v>
      </c>
    </row>
    <row r="1365" spans="1:4" ht="15.75" x14ac:dyDescent="0.25">
      <c r="A1365" s="11"/>
      <c r="B1365" s="11"/>
      <c r="C1365" s="5"/>
      <c r="D1365" s="5"/>
    </row>
    <row r="1366" spans="1:4" x14ac:dyDescent="0.25">
      <c r="A1366" s="33">
        <v>2</v>
      </c>
      <c r="B1366" s="33" t="s">
        <v>300</v>
      </c>
      <c r="C1366" s="15">
        <v>7000000</v>
      </c>
      <c r="D1366" s="15">
        <v>2000000</v>
      </c>
    </row>
    <row r="1367" spans="1:4" x14ac:dyDescent="0.25">
      <c r="A1367" s="14">
        <v>3</v>
      </c>
      <c r="B1367" s="14" t="s">
        <v>9</v>
      </c>
      <c r="C1367" s="15">
        <v>500000</v>
      </c>
      <c r="D1367" s="15">
        <v>500000</v>
      </c>
    </row>
    <row r="1368" spans="1:4" x14ac:dyDescent="0.25">
      <c r="A1368" s="14">
        <v>4</v>
      </c>
      <c r="B1368" s="14" t="s">
        <v>10</v>
      </c>
      <c r="C1368" s="15">
        <v>1000000</v>
      </c>
      <c r="D1368" s="15">
        <v>500000</v>
      </c>
    </row>
    <row r="1369" spans="1:4" x14ac:dyDescent="0.25">
      <c r="A1369" s="14">
        <v>5</v>
      </c>
      <c r="B1369" s="14" t="s">
        <v>11</v>
      </c>
      <c r="C1369" s="15">
        <v>4000000</v>
      </c>
      <c r="D1369" s="15">
        <v>1500000</v>
      </c>
    </row>
    <row r="1370" spans="1:4" x14ac:dyDescent="0.25">
      <c r="A1370" s="14">
        <v>6</v>
      </c>
      <c r="B1370" s="14" t="s">
        <v>309</v>
      </c>
      <c r="C1370" s="15">
        <v>2500000</v>
      </c>
      <c r="D1370" s="15">
        <v>500000</v>
      </c>
    </row>
    <row r="1371" spans="1:4" x14ac:dyDescent="0.25">
      <c r="A1371" s="14">
        <v>7</v>
      </c>
      <c r="B1371" s="14" t="s">
        <v>585</v>
      </c>
      <c r="C1371" s="15">
        <v>4600000</v>
      </c>
      <c r="D1371" s="15">
        <v>1000000</v>
      </c>
    </row>
    <row r="1372" spans="1:4" x14ac:dyDescent="0.25">
      <c r="A1372" s="14">
        <v>8</v>
      </c>
      <c r="B1372" s="14" t="s">
        <v>586</v>
      </c>
      <c r="C1372" s="15">
        <v>1500000</v>
      </c>
      <c r="D1372" s="15">
        <v>250000</v>
      </c>
    </row>
    <row r="1373" spans="1:4" x14ac:dyDescent="0.25">
      <c r="A1373" s="14">
        <v>9</v>
      </c>
      <c r="B1373" s="14" t="s">
        <v>188</v>
      </c>
      <c r="C1373" s="15">
        <v>500000</v>
      </c>
      <c r="D1373" s="15">
        <v>250000</v>
      </c>
    </row>
    <row r="1374" spans="1:4" x14ac:dyDescent="0.25">
      <c r="A1374" s="14">
        <v>10</v>
      </c>
      <c r="B1374" s="14" t="s">
        <v>135</v>
      </c>
      <c r="C1374" s="15">
        <v>12000000</v>
      </c>
      <c r="D1374" s="15">
        <v>5000000</v>
      </c>
    </row>
    <row r="1375" spans="1:4" x14ac:dyDescent="0.25">
      <c r="A1375" s="14">
        <v>11</v>
      </c>
      <c r="B1375" s="14" t="s">
        <v>59</v>
      </c>
      <c r="C1375" s="15">
        <v>500000</v>
      </c>
      <c r="D1375" s="15">
        <v>200000</v>
      </c>
    </row>
    <row r="1376" spans="1:4" x14ac:dyDescent="0.25">
      <c r="A1376" s="14">
        <v>12</v>
      </c>
      <c r="B1376" s="16" t="s">
        <v>169</v>
      </c>
      <c r="C1376" s="15"/>
      <c r="D1376" s="15"/>
    </row>
    <row r="1377" spans="1:4" x14ac:dyDescent="0.25">
      <c r="A1377" s="14"/>
      <c r="B1377" s="14" t="s">
        <v>592</v>
      </c>
      <c r="C1377" s="15">
        <v>400000</v>
      </c>
      <c r="D1377" s="15">
        <v>200000</v>
      </c>
    </row>
    <row r="1378" spans="1:4" x14ac:dyDescent="0.25">
      <c r="A1378" s="14"/>
      <c r="B1378" s="14" t="s">
        <v>593</v>
      </c>
      <c r="C1378" s="15">
        <v>400000</v>
      </c>
      <c r="D1378" s="15">
        <v>100000</v>
      </c>
    </row>
    <row r="1379" spans="1:4" x14ac:dyDescent="0.25">
      <c r="A1379" s="14"/>
      <c r="B1379" s="14" t="s">
        <v>594</v>
      </c>
      <c r="C1379" s="15">
        <v>200000</v>
      </c>
      <c r="D1379" s="15">
        <v>250000</v>
      </c>
    </row>
    <row r="1380" spans="1:4" x14ac:dyDescent="0.25">
      <c r="A1380" s="14"/>
      <c r="B1380" s="14" t="s">
        <v>595</v>
      </c>
      <c r="C1380" s="15">
        <v>200000</v>
      </c>
      <c r="D1380" s="15">
        <v>125000</v>
      </c>
    </row>
    <row r="1381" spans="1:4" x14ac:dyDescent="0.25">
      <c r="A1381" s="14"/>
      <c r="B1381" s="14" t="s">
        <v>596</v>
      </c>
      <c r="C1381" s="15">
        <v>400000</v>
      </c>
      <c r="D1381" s="15">
        <v>125000</v>
      </c>
    </row>
    <row r="1382" spans="1:4" x14ac:dyDescent="0.25">
      <c r="A1382" s="14"/>
      <c r="B1382" s="14" t="s">
        <v>597</v>
      </c>
      <c r="C1382" s="15">
        <v>200000</v>
      </c>
      <c r="D1382" s="15">
        <v>125000</v>
      </c>
    </row>
    <row r="1383" spans="1:4" x14ac:dyDescent="0.25">
      <c r="A1383" s="14"/>
      <c r="B1383" s="14" t="s">
        <v>598</v>
      </c>
      <c r="C1383" s="15">
        <v>100000</v>
      </c>
      <c r="D1383" s="15">
        <v>125000</v>
      </c>
    </row>
    <row r="1384" spans="1:4" x14ac:dyDescent="0.25">
      <c r="A1384" s="14"/>
      <c r="B1384" s="14" t="s">
        <v>599</v>
      </c>
      <c r="C1384" s="15">
        <v>100000</v>
      </c>
      <c r="D1384" s="15">
        <v>125000</v>
      </c>
    </row>
    <row r="1385" spans="1:4" x14ac:dyDescent="0.25">
      <c r="A1385" s="14"/>
      <c r="B1385" s="14" t="s">
        <v>600</v>
      </c>
      <c r="C1385" s="15">
        <v>400000</v>
      </c>
      <c r="D1385" s="15">
        <v>125000</v>
      </c>
    </row>
    <row r="1386" spans="1:4" x14ac:dyDescent="0.25">
      <c r="A1386" s="14"/>
      <c r="B1386" s="14" t="s">
        <v>601</v>
      </c>
      <c r="C1386" s="15">
        <v>3500000</v>
      </c>
      <c r="D1386" s="15">
        <v>2000000</v>
      </c>
    </row>
    <row r="1387" spans="1:4" ht="15.75" x14ac:dyDescent="0.25">
      <c r="B1387" s="3"/>
      <c r="C1387" s="15"/>
      <c r="D1387" s="15"/>
    </row>
    <row r="1388" spans="1:4" ht="16.5" thickBot="1" x14ac:dyDescent="0.3">
      <c r="B1388" s="18" t="s">
        <v>50</v>
      </c>
      <c r="C1388" s="23">
        <f>SUM(C1366:C1386)</f>
        <v>40000000</v>
      </c>
      <c r="D1388" s="23">
        <f>SUM(D1366:D1386)</f>
        <v>15000000</v>
      </c>
    </row>
    <row r="1392" spans="1:4" ht="15.75" x14ac:dyDescent="0.25">
      <c r="A1392" s="20"/>
    </row>
    <row r="1394" spans="1:4" ht="26.25" x14ac:dyDescent="0.4">
      <c r="B1394" s="2" t="s">
        <v>0</v>
      </c>
      <c r="D1394">
        <v>130</v>
      </c>
    </row>
    <row r="1395" spans="1:4" ht="26.25" x14ac:dyDescent="0.4">
      <c r="B1395" s="2"/>
    </row>
    <row r="1396" spans="1:4" ht="15.75" x14ac:dyDescent="0.25">
      <c r="B1396" s="38" t="s">
        <v>602</v>
      </c>
    </row>
    <row r="1397" spans="1:4" ht="15.75" x14ac:dyDescent="0.25">
      <c r="B1397" s="5"/>
    </row>
    <row r="1398" spans="1:4" ht="15.75" x14ac:dyDescent="0.25">
      <c r="B1398" s="5" t="s">
        <v>52</v>
      </c>
    </row>
    <row r="1399" spans="1:4" ht="15.75" x14ac:dyDescent="0.25">
      <c r="A1399" s="8" t="s">
        <v>3</v>
      </c>
      <c r="B1399" s="9" t="s">
        <v>4</v>
      </c>
      <c r="C1399" s="9" t="s">
        <v>5</v>
      </c>
      <c r="D1399" s="9" t="s">
        <v>5</v>
      </c>
    </row>
    <row r="1400" spans="1:4" ht="15.75" x14ac:dyDescent="0.25">
      <c r="A1400" s="27" t="s">
        <v>6</v>
      </c>
      <c r="B1400" s="63"/>
      <c r="C1400" s="5" t="s">
        <v>7</v>
      </c>
      <c r="D1400" s="5" t="s">
        <v>7</v>
      </c>
    </row>
    <row r="1401" spans="1:4" ht="15.75" x14ac:dyDescent="0.25">
      <c r="A1401" s="11"/>
      <c r="B1401" s="63"/>
      <c r="C1401" s="5">
        <v>2011</v>
      </c>
      <c r="D1401" s="5">
        <v>2012</v>
      </c>
    </row>
    <row r="1402" spans="1:4" ht="16.5" thickBot="1" x14ac:dyDescent="0.3">
      <c r="A1402" s="12"/>
      <c r="B1402" s="64"/>
      <c r="C1402" s="13" t="s">
        <v>8</v>
      </c>
      <c r="D1402" s="13" t="s">
        <v>8</v>
      </c>
    </row>
    <row r="1403" spans="1:4" ht="15.75" x14ac:dyDescent="0.25">
      <c r="A1403" s="11"/>
      <c r="B1403" s="63"/>
      <c r="C1403" s="5"/>
      <c r="D1403" s="5"/>
    </row>
    <row r="1404" spans="1:4" x14ac:dyDescent="0.25">
      <c r="A1404" s="33">
        <v>2</v>
      </c>
      <c r="B1404" s="33" t="s">
        <v>300</v>
      </c>
      <c r="C1404" s="21">
        <v>4550000</v>
      </c>
      <c r="D1404" s="21">
        <v>4550000</v>
      </c>
    </row>
    <row r="1405" spans="1:4" x14ac:dyDescent="0.25">
      <c r="A1405" s="14">
        <v>3</v>
      </c>
      <c r="B1405" s="14" t="s">
        <v>9</v>
      </c>
      <c r="C1405" s="21">
        <v>150000</v>
      </c>
      <c r="D1405" s="21">
        <v>200000</v>
      </c>
    </row>
    <row r="1406" spans="1:4" x14ac:dyDescent="0.25">
      <c r="A1406" s="14">
        <v>4</v>
      </c>
      <c r="B1406" s="14" t="s">
        <v>10</v>
      </c>
      <c r="C1406" s="21">
        <v>100000</v>
      </c>
      <c r="D1406" s="21">
        <v>100000</v>
      </c>
    </row>
    <row r="1407" spans="1:4" x14ac:dyDescent="0.25">
      <c r="A1407" s="14">
        <v>5</v>
      </c>
      <c r="B1407" s="14" t="s">
        <v>11</v>
      </c>
      <c r="C1407" s="21">
        <v>1000000</v>
      </c>
      <c r="D1407" s="21">
        <v>1000000</v>
      </c>
    </row>
    <row r="1408" spans="1:4" x14ac:dyDescent="0.25">
      <c r="A1408" s="14">
        <v>6</v>
      </c>
      <c r="B1408" s="14" t="s">
        <v>309</v>
      </c>
      <c r="C1408" s="21">
        <v>1100000</v>
      </c>
      <c r="D1408" s="21">
        <v>1100000</v>
      </c>
    </row>
    <row r="1409" spans="1:4" x14ac:dyDescent="0.25">
      <c r="A1409" s="14">
        <v>7</v>
      </c>
      <c r="B1409" s="14" t="s">
        <v>585</v>
      </c>
      <c r="C1409" s="21">
        <v>1500000</v>
      </c>
      <c r="D1409" s="21">
        <v>1000000</v>
      </c>
    </row>
    <row r="1410" spans="1:4" x14ac:dyDescent="0.25">
      <c r="A1410" s="14">
        <v>8</v>
      </c>
      <c r="B1410" s="14" t="s">
        <v>53</v>
      </c>
      <c r="C1410" s="21">
        <v>0</v>
      </c>
      <c r="D1410" s="21">
        <v>0</v>
      </c>
    </row>
    <row r="1411" spans="1:4" x14ac:dyDescent="0.25">
      <c r="A1411" s="14">
        <v>9</v>
      </c>
      <c r="B1411" s="14" t="s">
        <v>188</v>
      </c>
      <c r="C1411" s="21">
        <v>80000</v>
      </c>
      <c r="D1411" s="21">
        <v>100000</v>
      </c>
    </row>
    <row r="1412" spans="1:4" x14ac:dyDescent="0.25">
      <c r="A1412" s="14">
        <v>10</v>
      </c>
      <c r="B1412" s="14" t="s">
        <v>16</v>
      </c>
      <c r="C1412" s="21">
        <v>15500000</v>
      </c>
      <c r="D1412" s="21">
        <v>6000000</v>
      </c>
    </row>
    <row r="1413" spans="1:4" x14ac:dyDescent="0.25">
      <c r="A1413" s="14">
        <v>11</v>
      </c>
      <c r="B1413" s="14" t="s">
        <v>59</v>
      </c>
      <c r="C1413" s="21">
        <v>400000</v>
      </c>
      <c r="D1413" s="21">
        <v>400000</v>
      </c>
    </row>
    <row r="1414" spans="1:4" x14ac:dyDescent="0.25">
      <c r="A1414" s="14">
        <v>12</v>
      </c>
      <c r="B1414" s="16" t="s">
        <v>604</v>
      </c>
      <c r="C1414" s="14"/>
      <c r="D1414" s="14"/>
    </row>
    <row r="1415" spans="1:4" x14ac:dyDescent="0.25">
      <c r="A1415" s="14"/>
      <c r="B1415" s="14" t="s">
        <v>605</v>
      </c>
      <c r="C1415" s="14"/>
      <c r="D1415" s="14"/>
    </row>
    <row r="1416" spans="1:4" x14ac:dyDescent="0.25">
      <c r="A1416" s="14"/>
      <c r="B1416" s="14" t="s">
        <v>606</v>
      </c>
      <c r="C1416" s="21">
        <v>2400000</v>
      </c>
      <c r="D1416" s="21">
        <v>2400000</v>
      </c>
    </row>
    <row r="1417" spans="1:4" x14ac:dyDescent="0.25">
      <c r="A1417" s="14"/>
      <c r="B1417" s="14" t="s">
        <v>607</v>
      </c>
      <c r="C1417" s="21">
        <v>500000</v>
      </c>
      <c r="D1417" s="21">
        <v>500000</v>
      </c>
    </row>
    <row r="1418" spans="1:4" x14ac:dyDescent="0.25">
      <c r="A1418" s="37"/>
      <c r="B1418" s="14" t="s">
        <v>608</v>
      </c>
      <c r="C1418" s="21">
        <v>2070000</v>
      </c>
      <c r="D1418" s="21">
        <v>2000000</v>
      </c>
    </row>
    <row r="1419" spans="1:4" x14ac:dyDescent="0.25">
      <c r="A1419" s="14"/>
      <c r="B1419" s="14" t="s">
        <v>609</v>
      </c>
      <c r="C1419" s="21">
        <v>150000</v>
      </c>
      <c r="D1419" s="21">
        <v>150000</v>
      </c>
    </row>
    <row r="1420" spans="1:4" x14ac:dyDescent="0.25">
      <c r="A1420" s="14"/>
      <c r="B1420" s="14" t="s">
        <v>610</v>
      </c>
      <c r="C1420" s="21">
        <v>500000</v>
      </c>
      <c r="D1420" s="21">
        <v>500000</v>
      </c>
    </row>
    <row r="1421" spans="1:4" x14ac:dyDescent="0.25">
      <c r="A1421" s="14"/>
      <c r="B1421" s="14"/>
      <c r="C1421" s="21"/>
      <c r="D1421" s="21"/>
    </row>
    <row r="1422" spans="1:4" ht="16.5" thickBot="1" x14ac:dyDescent="0.3">
      <c r="B1422" s="18" t="s">
        <v>50</v>
      </c>
      <c r="C1422" s="23">
        <f>SUM(C1404:C1420)</f>
        <v>30000000</v>
      </c>
      <c r="D1422" s="23">
        <f>SUM(D1404:D1420)</f>
        <v>20000000</v>
      </c>
    </row>
    <row r="1426" spans="1:4" ht="26.25" x14ac:dyDescent="0.4">
      <c r="A1426">
        <v>131</v>
      </c>
      <c r="B1426" s="2" t="s">
        <v>0</v>
      </c>
    </row>
    <row r="1427" spans="1:4" ht="26.25" x14ac:dyDescent="0.4">
      <c r="A1427" s="6"/>
      <c r="B1427" s="2"/>
    </row>
    <row r="1428" spans="1:4" ht="15.75" x14ac:dyDescent="0.25">
      <c r="A1428" s="63"/>
      <c r="B1428" s="5" t="s">
        <v>611</v>
      </c>
    </row>
    <row r="1429" spans="1:4" ht="15.75" x14ac:dyDescent="0.25">
      <c r="B1429" s="38" t="s">
        <v>612</v>
      </c>
    </row>
    <row r="1430" spans="1:4" ht="15.75" x14ac:dyDescent="0.25">
      <c r="B1430" s="5"/>
    </row>
    <row r="1431" spans="1:4" ht="15.75" x14ac:dyDescent="0.25">
      <c r="B1431" s="5" t="s">
        <v>52</v>
      </c>
    </row>
    <row r="1432" spans="1:4" ht="15.75" x14ac:dyDescent="0.25">
      <c r="A1432" s="8" t="s">
        <v>3</v>
      </c>
      <c r="B1432" s="9" t="s">
        <v>4</v>
      </c>
      <c r="C1432" s="9" t="s">
        <v>5</v>
      </c>
      <c r="D1432" s="9" t="s">
        <v>5</v>
      </c>
    </row>
    <row r="1433" spans="1:4" ht="15.75" x14ac:dyDescent="0.25">
      <c r="A1433" s="27" t="s">
        <v>6</v>
      </c>
      <c r="B1433" s="11"/>
      <c r="C1433" s="5" t="s">
        <v>7</v>
      </c>
      <c r="D1433" s="5" t="s">
        <v>7</v>
      </c>
    </row>
    <row r="1434" spans="1:4" ht="15.75" x14ac:dyDescent="0.25">
      <c r="A1434" s="11"/>
      <c r="B1434" s="11"/>
      <c r="C1434" s="5">
        <v>2011</v>
      </c>
      <c r="D1434" s="5">
        <v>2012</v>
      </c>
    </row>
    <row r="1435" spans="1:4" ht="16.5" thickBot="1" x14ac:dyDescent="0.3">
      <c r="A1435" s="12"/>
      <c r="B1435" s="12"/>
      <c r="C1435" s="13" t="s">
        <v>8</v>
      </c>
      <c r="D1435" s="13" t="s">
        <v>8</v>
      </c>
    </row>
    <row r="1436" spans="1:4" ht="15.75" x14ac:dyDescent="0.25">
      <c r="A1436" s="11"/>
      <c r="B1436" s="11"/>
      <c r="C1436" s="5"/>
      <c r="D1436" s="5"/>
    </row>
    <row r="1437" spans="1:4" x14ac:dyDescent="0.25">
      <c r="A1437" s="33">
        <v>2</v>
      </c>
      <c r="B1437" s="33" t="s">
        <v>300</v>
      </c>
      <c r="C1437" s="21">
        <v>6000000</v>
      </c>
      <c r="D1437" s="21">
        <v>6000000</v>
      </c>
    </row>
    <row r="1438" spans="1:4" x14ac:dyDescent="0.25">
      <c r="A1438" s="14">
        <v>3</v>
      </c>
      <c r="B1438" s="14" t="s">
        <v>9</v>
      </c>
      <c r="C1438" s="21">
        <v>450000</v>
      </c>
      <c r="D1438" s="21">
        <v>450000</v>
      </c>
    </row>
    <row r="1439" spans="1:4" x14ac:dyDescent="0.25">
      <c r="A1439" s="14">
        <v>4</v>
      </c>
      <c r="B1439" s="14" t="s">
        <v>10</v>
      </c>
      <c r="C1439" s="21">
        <v>600000</v>
      </c>
      <c r="D1439" s="21">
        <v>600000</v>
      </c>
    </row>
    <row r="1440" spans="1:4" x14ac:dyDescent="0.25">
      <c r="A1440" s="14">
        <v>5</v>
      </c>
      <c r="B1440" s="14" t="s">
        <v>11</v>
      </c>
      <c r="C1440" s="21">
        <v>500000</v>
      </c>
      <c r="D1440" s="21">
        <v>500000</v>
      </c>
    </row>
    <row r="1441" spans="1:4" x14ac:dyDescent="0.25">
      <c r="A1441" s="14">
        <v>6</v>
      </c>
      <c r="B1441" s="14" t="s">
        <v>309</v>
      </c>
      <c r="C1441" s="21">
        <v>1200000</v>
      </c>
      <c r="D1441" s="21">
        <v>1200000</v>
      </c>
    </row>
    <row r="1442" spans="1:4" x14ac:dyDescent="0.25">
      <c r="A1442" s="14">
        <v>7</v>
      </c>
      <c r="B1442" s="14" t="s">
        <v>585</v>
      </c>
      <c r="C1442" s="21">
        <v>1200000</v>
      </c>
      <c r="D1442" s="21">
        <v>1200000</v>
      </c>
    </row>
    <row r="1443" spans="1:4" x14ac:dyDescent="0.25">
      <c r="A1443" s="14">
        <v>8</v>
      </c>
      <c r="B1443" s="14" t="s">
        <v>53</v>
      </c>
      <c r="C1443" s="21">
        <v>210000</v>
      </c>
      <c r="D1443" s="21">
        <v>210000</v>
      </c>
    </row>
    <row r="1444" spans="1:4" x14ac:dyDescent="0.25">
      <c r="A1444" s="14">
        <v>9</v>
      </c>
      <c r="B1444" s="14" t="s">
        <v>613</v>
      </c>
      <c r="C1444" s="21">
        <v>300000</v>
      </c>
      <c r="D1444" s="21">
        <v>300000</v>
      </c>
    </row>
    <row r="1445" spans="1:4" x14ac:dyDescent="0.25">
      <c r="A1445" s="14">
        <v>10</v>
      </c>
      <c r="B1445" s="14" t="s">
        <v>135</v>
      </c>
      <c r="C1445" s="21">
        <v>6000000</v>
      </c>
      <c r="D1445" s="21">
        <v>6000000</v>
      </c>
    </row>
    <row r="1446" spans="1:4" x14ac:dyDescent="0.25">
      <c r="A1446" s="14">
        <v>11</v>
      </c>
      <c r="B1446" s="14" t="s">
        <v>59</v>
      </c>
      <c r="C1446" s="21">
        <v>800000</v>
      </c>
      <c r="D1446" s="21">
        <v>800000</v>
      </c>
    </row>
    <row r="1447" spans="1:4" x14ac:dyDescent="0.25">
      <c r="A1447" s="14">
        <v>12</v>
      </c>
      <c r="B1447" s="16" t="s">
        <v>169</v>
      </c>
      <c r="C1447" s="21"/>
      <c r="D1447" s="21"/>
    </row>
    <row r="1448" spans="1:4" x14ac:dyDescent="0.25">
      <c r="A1448" s="14"/>
      <c r="B1448" s="14" t="s">
        <v>614</v>
      </c>
      <c r="C1448" s="14"/>
      <c r="D1448" s="14"/>
    </row>
    <row r="1449" spans="1:4" x14ac:dyDescent="0.25">
      <c r="A1449" s="14"/>
      <c r="B1449" s="14" t="s">
        <v>615</v>
      </c>
      <c r="C1449" s="21">
        <v>4250000</v>
      </c>
      <c r="D1449" s="21">
        <v>4250000</v>
      </c>
    </row>
    <row r="1450" spans="1:4" x14ac:dyDescent="0.25">
      <c r="A1450" s="14"/>
      <c r="B1450" s="14" t="s">
        <v>616</v>
      </c>
      <c r="C1450" s="21">
        <v>800000</v>
      </c>
      <c r="D1450" s="21">
        <v>800000</v>
      </c>
    </row>
    <row r="1451" spans="1:4" x14ac:dyDescent="0.25">
      <c r="A1451" s="14"/>
      <c r="B1451" s="14" t="s">
        <v>617</v>
      </c>
      <c r="C1451" s="21">
        <v>150000</v>
      </c>
      <c r="D1451" s="21">
        <v>150000</v>
      </c>
    </row>
    <row r="1452" spans="1:4" x14ac:dyDescent="0.25">
      <c r="A1452" s="14"/>
      <c r="B1452" s="14" t="s">
        <v>618</v>
      </c>
      <c r="C1452" s="21">
        <v>200000</v>
      </c>
      <c r="D1452" s="21">
        <v>200000</v>
      </c>
    </row>
    <row r="1453" spans="1:4" x14ac:dyDescent="0.25">
      <c r="A1453" s="14"/>
      <c r="B1453" s="14" t="s">
        <v>619</v>
      </c>
      <c r="C1453" s="21">
        <v>2340000</v>
      </c>
      <c r="D1453" s="21">
        <v>2340000</v>
      </c>
    </row>
    <row r="1454" spans="1:4" ht="15.75" x14ac:dyDescent="0.25">
      <c r="A1454" s="3"/>
      <c r="B1454" s="3"/>
      <c r="C1454" s="26"/>
      <c r="D1454" s="26"/>
    </row>
    <row r="1455" spans="1:4" ht="16.5" thickBot="1" x14ac:dyDescent="0.3">
      <c r="A1455" s="3"/>
      <c r="B1455" s="18" t="s">
        <v>50</v>
      </c>
      <c r="C1455" s="23">
        <f>SUM(C1437:C1454)</f>
        <v>25000000</v>
      </c>
      <c r="D1455" s="23">
        <f>SUM(D1437:D1454)</f>
        <v>25000000</v>
      </c>
    </row>
    <row r="1456" spans="1:4" ht="15.75" x14ac:dyDescent="0.25">
      <c r="A1456" s="3"/>
    </row>
    <row r="1457" spans="1:4" ht="15.75" x14ac:dyDescent="0.25">
      <c r="A1457" s="20"/>
    </row>
    <row r="1459" spans="1:4" ht="26.25" x14ac:dyDescent="0.4">
      <c r="B1459" s="2" t="s">
        <v>0</v>
      </c>
      <c r="D1459">
        <v>132</v>
      </c>
    </row>
    <row r="1460" spans="1:4" ht="26.25" x14ac:dyDescent="0.4">
      <c r="B1460" s="2"/>
    </row>
    <row r="1461" spans="1:4" ht="15.75" x14ac:dyDescent="0.25">
      <c r="B1461" s="38" t="s">
        <v>620</v>
      </c>
    </row>
    <row r="1462" spans="1:4" ht="15.75" x14ac:dyDescent="0.25">
      <c r="B1462" s="5"/>
    </row>
    <row r="1463" spans="1:4" ht="15.75" x14ac:dyDescent="0.25">
      <c r="A1463" s="8" t="s">
        <v>3</v>
      </c>
      <c r="B1463" s="9" t="s">
        <v>4</v>
      </c>
      <c r="C1463" s="9" t="s">
        <v>5</v>
      </c>
      <c r="D1463" s="9" t="s">
        <v>5</v>
      </c>
    </row>
    <row r="1464" spans="1:4" ht="15.75" x14ac:dyDescent="0.25">
      <c r="A1464" s="10" t="s">
        <v>6</v>
      </c>
      <c r="B1464" s="11"/>
      <c r="C1464" s="5" t="s">
        <v>7</v>
      </c>
      <c r="D1464" s="5" t="s">
        <v>7</v>
      </c>
    </row>
    <row r="1465" spans="1:4" ht="15.75" x14ac:dyDescent="0.25">
      <c r="A1465" s="11"/>
      <c r="B1465" s="11"/>
      <c r="C1465" s="5">
        <v>2011</v>
      </c>
      <c r="D1465" s="5">
        <v>2012</v>
      </c>
    </row>
    <row r="1466" spans="1:4" ht="16.5" thickBot="1" x14ac:dyDescent="0.3">
      <c r="A1466" s="12"/>
      <c r="B1466" s="12"/>
      <c r="C1466" s="13" t="s">
        <v>8</v>
      </c>
      <c r="D1466" s="13" t="s">
        <v>8</v>
      </c>
    </row>
    <row r="1467" spans="1:4" ht="15.75" x14ac:dyDescent="0.25">
      <c r="A1467" s="11"/>
      <c r="B1467" s="11"/>
      <c r="C1467" s="5"/>
      <c r="D1467" s="5"/>
    </row>
    <row r="1468" spans="1:4" x14ac:dyDescent="0.25">
      <c r="A1468" s="33">
        <v>2</v>
      </c>
      <c r="B1468" s="33" t="s">
        <v>300</v>
      </c>
      <c r="C1468" s="21">
        <v>3000000</v>
      </c>
      <c r="D1468" s="21">
        <v>5800000</v>
      </c>
    </row>
    <row r="1469" spans="1:4" x14ac:dyDescent="0.25">
      <c r="A1469" s="14">
        <v>3</v>
      </c>
      <c r="B1469" s="14" t="s">
        <v>9</v>
      </c>
      <c r="C1469" s="21">
        <v>1000000</v>
      </c>
      <c r="D1469" s="21">
        <v>500000</v>
      </c>
    </row>
    <row r="1470" spans="1:4" x14ac:dyDescent="0.25">
      <c r="A1470" s="14">
        <v>4</v>
      </c>
      <c r="B1470" s="14" t="s">
        <v>10</v>
      </c>
      <c r="C1470" s="21">
        <v>250000</v>
      </c>
      <c r="D1470" s="21">
        <v>250000</v>
      </c>
    </row>
    <row r="1471" spans="1:4" x14ac:dyDescent="0.25">
      <c r="A1471" s="14">
        <v>5</v>
      </c>
      <c r="B1471" s="14" t="s">
        <v>11</v>
      </c>
      <c r="C1471" s="21">
        <v>2500000</v>
      </c>
      <c r="D1471" s="21">
        <v>1800000</v>
      </c>
    </row>
    <row r="1472" spans="1:4" x14ac:dyDescent="0.25">
      <c r="A1472" s="14">
        <v>6</v>
      </c>
      <c r="B1472" s="14" t="s">
        <v>309</v>
      </c>
      <c r="C1472" s="21">
        <v>750000</v>
      </c>
      <c r="D1472" s="21">
        <v>750000</v>
      </c>
    </row>
    <row r="1473" spans="1:4" x14ac:dyDescent="0.25">
      <c r="A1473" s="14">
        <v>7</v>
      </c>
      <c r="B1473" s="14" t="s">
        <v>585</v>
      </c>
      <c r="C1473" s="21">
        <v>2000000</v>
      </c>
      <c r="D1473" s="21">
        <v>2000000</v>
      </c>
    </row>
    <row r="1474" spans="1:4" x14ac:dyDescent="0.25">
      <c r="A1474" s="14">
        <v>8</v>
      </c>
      <c r="B1474" s="14" t="s">
        <v>621</v>
      </c>
      <c r="C1474" s="14"/>
      <c r="D1474" s="14"/>
    </row>
    <row r="1475" spans="1:4" x14ac:dyDescent="0.25">
      <c r="A1475" s="14"/>
      <c r="B1475" s="14" t="s">
        <v>622</v>
      </c>
      <c r="C1475" s="21">
        <v>30000000</v>
      </c>
      <c r="D1475" s="21">
        <v>30000000</v>
      </c>
    </row>
    <row r="1476" spans="1:4" x14ac:dyDescent="0.25">
      <c r="A1476" s="14">
        <v>9</v>
      </c>
      <c r="B1476" s="14" t="s">
        <v>623</v>
      </c>
      <c r="C1476" s="21">
        <v>0</v>
      </c>
      <c r="D1476" s="21">
        <v>0</v>
      </c>
    </row>
    <row r="1477" spans="1:4" x14ac:dyDescent="0.25">
      <c r="A1477" s="14">
        <v>10</v>
      </c>
      <c r="B1477" s="14" t="s">
        <v>16</v>
      </c>
      <c r="C1477" s="21">
        <v>5000000</v>
      </c>
      <c r="D1477" s="21">
        <v>25000000</v>
      </c>
    </row>
    <row r="1478" spans="1:4" x14ac:dyDescent="0.25">
      <c r="A1478" s="14">
        <v>11</v>
      </c>
      <c r="B1478" s="14" t="s">
        <v>59</v>
      </c>
      <c r="C1478" s="21">
        <v>1000000</v>
      </c>
      <c r="D1478" s="21">
        <v>1000000</v>
      </c>
    </row>
    <row r="1479" spans="1:4" x14ac:dyDescent="0.25">
      <c r="A1479" s="14">
        <v>12</v>
      </c>
      <c r="B1479" s="16" t="s">
        <v>169</v>
      </c>
      <c r="C1479" s="21"/>
      <c r="D1479" s="21"/>
    </row>
    <row r="1480" spans="1:4" x14ac:dyDescent="0.25">
      <c r="A1480" s="14"/>
      <c r="B1480" s="14" t="s">
        <v>624</v>
      </c>
      <c r="C1480" s="21">
        <v>1200000</v>
      </c>
      <c r="D1480" s="21">
        <v>1200000</v>
      </c>
    </row>
    <row r="1481" spans="1:4" x14ac:dyDescent="0.25">
      <c r="A1481" s="14"/>
      <c r="B1481" s="14" t="s">
        <v>625</v>
      </c>
      <c r="C1481" s="21">
        <v>1700000</v>
      </c>
      <c r="D1481" s="21">
        <v>1700000</v>
      </c>
    </row>
    <row r="1482" spans="1:4" x14ac:dyDescent="0.25">
      <c r="A1482" s="14"/>
      <c r="B1482" s="14" t="s">
        <v>626</v>
      </c>
      <c r="C1482" s="21">
        <v>2000000</v>
      </c>
      <c r="D1482" s="21">
        <v>2000000</v>
      </c>
    </row>
    <row r="1483" spans="1:4" x14ac:dyDescent="0.25">
      <c r="A1483" s="14"/>
      <c r="B1483" s="14" t="s">
        <v>627</v>
      </c>
      <c r="C1483" s="21">
        <v>5000000</v>
      </c>
      <c r="D1483" s="21">
        <v>4000000</v>
      </c>
    </row>
    <row r="1484" spans="1:4" x14ac:dyDescent="0.25">
      <c r="A1484" s="14"/>
      <c r="B1484" s="14" t="s">
        <v>628</v>
      </c>
      <c r="C1484" s="21">
        <v>2300000</v>
      </c>
      <c r="D1484" s="21">
        <v>2000000</v>
      </c>
    </row>
    <row r="1485" spans="1:4" x14ac:dyDescent="0.25">
      <c r="A1485" s="14"/>
      <c r="B1485" s="14" t="s">
        <v>629</v>
      </c>
      <c r="C1485" s="21">
        <v>2300000</v>
      </c>
      <c r="D1485" s="21">
        <v>2000000</v>
      </c>
    </row>
    <row r="1486" spans="1:4" x14ac:dyDescent="0.25">
      <c r="A1486" s="14"/>
      <c r="B1486" s="14" t="s">
        <v>630</v>
      </c>
      <c r="C1486" s="21">
        <v>0</v>
      </c>
      <c r="D1486" s="21">
        <v>2200000</v>
      </c>
    </row>
    <row r="1487" spans="1:4" ht="15.75" thickBot="1" x14ac:dyDescent="0.3">
      <c r="A1487" s="14"/>
      <c r="B1487" s="65" t="s">
        <v>50</v>
      </c>
      <c r="C1487" s="66">
        <f>SUM(C1468:C1486)</f>
        <v>60000000</v>
      </c>
      <c r="D1487" s="66">
        <f>SUM(D1468:D1486)</f>
        <v>82200000</v>
      </c>
    </row>
    <row r="1488" spans="1:4" ht="15.75" x14ac:dyDescent="0.25">
      <c r="A1488" s="67"/>
      <c r="C1488" s="29"/>
      <c r="D1488" s="29"/>
    </row>
    <row r="1489" spans="1:4" ht="23.25" x14ac:dyDescent="0.35">
      <c r="A1489">
        <v>133</v>
      </c>
      <c r="B1489" s="1" t="s">
        <v>0</v>
      </c>
      <c r="C1489" s="29"/>
      <c r="D1489" s="29"/>
    </row>
    <row r="1490" spans="1:4" ht="15.75" x14ac:dyDescent="0.25">
      <c r="A1490" s="67"/>
      <c r="B1490" s="68"/>
      <c r="C1490" s="29"/>
      <c r="D1490" s="29"/>
    </row>
    <row r="1491" spans="1:4" ht="15.75" x14ac:dyDescent="0.25">
      <c r="A1491" s="67"/>
      <c r="B1491" s="38" t="s">
        <v>4434</v>
      </c>
      <c r="C1491" s="67"/>
      <c r="D1491" s="67"/>
    </row>
    <row r="1492" spans="1:4" ht="15.75" x14ac:dyDescent="0.25">
      <c r="A1492" s="69"/>
      <c r="B1492" s="5" t="s">
        <v>52</v>
      </c>
      <c r="C1492" s="67"/>
      <c r="D1492" s="67"/>
    </row>
    <row r="1493" spans="1:4" x14ac:dyDescent="0.25">
      <c r="A1493" s="70" t="s">
        <v>3</v>
      </c>
      <c r="B1493" s="71" t="s">
        <v>4</v>
      </c>
      <c r="C1493" s="71" t="s">
        <v>5</v>
      </c>
      <c r="D1493" s="71" t="s">
        <v>5</v>
      </c>
    </row>
    <row r="1494" spans="1:4" x14ac:dyDescent="0.25">
      <c r="A1494" s="72" t="s">
        <v>6</v>
      </c>
      <c r="B1494" s="73"/>
      <c r="C1494" s="74" t="s">
        <v>7</v>
      </c>
      <c r="D1494" s="74" t="s">
        <v>7</v>
      </c>
    </row>
    <row r="1495" spans="1:4" x14ac:dyDescent="0.25">
      <c r="A1495" s="73"/>
      <c r="B1495" s="73"/>
      <c r="C1495" s="74">
        <v>2011</v>
      </c>
      <c r="D1495" s="74">
        <v>2012</v>
      </c>
    </row>
    <row r="1496" spans="1:4" ht="16.5" thickBot="1" x14ac:dyDescent="0.3">
      <c r="A1496" s="75"/>
      <c r="B1496" s="75"/>
      <c r="C1496" s="13" t="s">
        <v>8</v>
      </c>
      <c r="D1496" s="13" t="s">
        <v>8</v>
      </c>
    </row>
    <row r="1497" spans="1:4" x14ac:dyDescent="0.25">
      <c r="A1497" s="73"/>
      <c r="B1497" s="73"/>
      <c r="C1497" s="74"/>
      <c r="D1497" s="74"/>
    </row>
    <row r="1498" spans="1:4" x14ac:dyDescent="0.25">
      <c r="A1498" s="59">
        <v>2</v>
      </c>
      <c r="B1498" s="33" t="s">
        <v>300</v>
      </c>
      <c r="C1498" s="15">
        <v>10000000</v>
      </c>
      <c r="D1498" s="15">
        <v>18000000</v>
      </c>
    </row>
    <row r="1499" spans="1:4" x14ac:dyDescent="0.25">
      <c r="A1499" s="59">
        <v>3</v>
      </c>
      <c r="B1499" s="14" t="s">
        <v>9</v>
      </c>
      <c r="C1499" s="15">
        <v>0</v>
      </c>
      <c r="D1499" s="15"/>
    </row>
    <row r="1500" spans="1:4" x14ac:dyDescent="0.25">
      <c r="A1500" s="59">
        <v>4</v>
      </c>
      <c r="B1500" s="32" t="s">
        <v>10</v>
      </c>
      <c r="C1500" s="15">
        <v>0</v>
      </c>
      <c r="D1500" s="15"/>
    </row>
    <row r="1501" spans="1:4" x14ac:dyDescent="0.25">
      <c r="A1501" s="59">
        <v>5</v>
      </c>
      <c r="B1501" s="32" t="s">
        <v>11</v>
      </c>
      <c r="C1501" s="15">
        <v>0</v>
      </c>
      <c r="D1501" s="15"/>
    </row>
    <row r="1502" spans="1:4" x14ac:dyDescent="0.25">
      <c r="A1502" s="59">
        <v>6</v>
      </c>
      <c r="B1502" s="32" t="s">
        <v>631</v>
      </c>
      <c r="C1502" s="15">
        <v>0</v>
      </c>
      <c r="D1502" s="15"/>
    </row>
    <row r="1503" spans="1:4" x14ac:dyDescent="0.25">
      <c r="A1503" s="59">
        <v>7</v>
      </c>
      <c r="B1503" s="32" t="s">
        <v>632</v>
      </c>
      <c r="C1503" s="15">
        <v>0</v>
      </c>
      <c r="D1503" s="15"/>
    </row>
    <row r="1504" spans="1:4" x14ac:dyDescent="0.25">
      <c r="A1504" s="59">
        <v>8</v>
      </c>
      <c r="B1504" s="32" t="s">
        <v>53</v>
      </c>
      <c r="C1504" s="15">
        <v>0</v>
      </c>
      <c r="D1504" s="15"/>
    </row>
    <row r="1505" spans="1:4" x14ac:dyDescent="0.25">
      <c r="A1505" s="59">
        <v>9</v>
      </c>
      <c r="B1505" s="32" t="s">
        <v>613</v>
      </c>
      <c r="C1505" s="15">
        <v>0</v>
      </c>
      <c r="D1505" s="15"/>
    </row>
    <row r="1506" spans="1:4" x14ac:dyDescent="0.25">
      <c r="A1506" s="59">
        <v>10</v>
      </c>
      <c r="B1506" s="32" t="s">
        <v>16</v>
      </c>
      <c r="C1506" s="15">
        <v>0</v>
      </c>
      <c r="D1506" s="15">
        <v>23000000</v>
      </c>
    </row>
    <row r="1507" spans="1:4" x14ac:dyDescent="0.25">
      <c r="A1507" s="59">
        <v>11</v>
      </c>
      <c r="B1507" s="32" t="s">
        <v>17</v>
      </c>
      <c r="C1507" s="15">
        <v>0</v>
      </c>
      <c r="D1507" s="15"/>
    </row>
    <row r="1508" spans="1:4" x14ac:dyDescent="0.25">
      <c r="A1508" s="668">
        <v>12</v>
      </c>
      <c r="B1508" s="16" t="s">
        <v>169</v>
      </c>
      <c r="C1508" s="15"/>
      <c r="D1508" s="15"/>
    </row>
    <row r="1509" spans="1:4" x14ac:dyDescent="0.25">
      <c r="A1509" s="668"/>
      <c r="B1509" s="32" t="s">
        <v>633</v>
      </c>
      <c r="C1509" s="15">
        <v>108300000</v>
      </c>
      <c r="D1509" s="15">
        <v>90230000</v>
      </c>
    </row>
    <row r="1510" spans="1:4" x14ac:dyDescent="0.25">
      <c r="A1510" s="668"/>
      <c r="B1510" s="32" t="s">
        <v>634</v>
      </c>
      <c r="C1510" s="76">
        <v>6924240</v>
      </c>
      <c r="D1510" s="76">
        <v>5770000</v>
      </c>
    </row>
    <row r="1511" spans="1:4" x14ac:dyDescent="0.25">
      <c r="A1511" s="668"/>
      <c r="B1511" s="32" t="s">
        <v>635</v>
      </c>
      <c r="C1511" s="77">
        <v>0</v>
      </c>
      <c r="D1511" s="76">
        <v>26000000</v>
      </c>
    </row>
    <row r="1512" spans="1:4" x14ac:dyDescent="0.25">
      <c r="A1512" s="668"/>
      <c r="B1512" s="32" t="s">
        <v>636</v>
      </c>
      <c r="C1512" s="76">
        <v>16500000</v>
      </c>
      <c r="D1512" s="76">
        <v>20000000</v>
      </c>
    </row>
    <row r="1513" spans="1:4" x14ac:dyDescent="0.25">
      <c r="A1513" s="668"/>
      <c r="B1513" s="32" t="s">
        <v>637</v>
      </c>
      <c r="C1513" s="76">
        <v>13275760</v>
      </c>
      <c r="D1513" s="426">
        <v>0</v>
      </c>
    </row>
    <row r="1514" spans="1:4" x14ac:dyDescent="0.25">
      <c r="A1514" s="668"/>
      <c r="B1514" s="32" t="s">
        <v>638</v>
      </c>
      <c r="C1514" s="15">
        <v>42000000</v>
      </c>
      <c r="D1514" s="15">
        <v>64000000</v>
      </c>
    </row>
    <row r="1515" spans="1:4" x14ac:dyDescent="0.25">
      <c r="A1515" s="668"/>
      <c r="B1515" s="32" t="s">
        <v>639</v>
      </c>
      <c r="C1515" s="15">
        <v>3000000</v>
      </c>
      <c r="D1515" s="15">
        <v>3000000</v>
      </c>
    </row>
    <row r="1516" spans="1:4" x14ac:dyDescent="0.25">
      <c r="A1516" s="59"/>
      <c r="B1516" s="32" t="s">
        <v>640</v>
      </c>
      <c r="C1516" s="15">
        <v>0</v>
      </c>
      <c r="D1516" s="15">
        <v>0</v>
      </c>
    </row>
    <row r="1517" spans="1:4" x14ac:dyDescent="0.25">
      <c r="A1517" s="59"/>
      <c r="B1517" s="32" t="s">
        <v>641</v>
      </c>
      <c r="C1517" s="15">
        <v>0</v>
      </c>
      <c r="D1517" s="15">
        <v>0</v>
      </c>
    </row>
    <row r="1518" spans="1:4" x14ac:dyDescent="0.25">
      <c r="A1518" s="59"/>
      <c r="B1518" s="32" t="s">
        <v>642</v>
      </c>
      <c r="C1518" s="15">
        <v>0</v>
      </c>
      <c r="D1518" s="15">
        <v>0</v>
      </c>
    </row>
    <row r="1519" spans="1:4" ht="15.75" x14ac:dyDescent="0.25">
      <c r="A1519" s="78"/>
      <c r="B1519" s="79"/>
      <c r="C1519" s="28"/>
      <c r="D1519" s="28"/>
    </row>
    <row r="1520" spans="1:4" ht="16.5" thickBot="1" x14ac:dyDescent="0.3">
      <c r="A1520" s="78"/>
      <c r="B1520" s="18" t="s">
        <v>50</v>
      </c>
      <c r="C1520" s="80">
        <f>SUM(C1496:C1515)</f>
        <v>200000000</v>
      </c>
      <c r="D1520" s="80">
        <f>SUM(D1496:D1519)</f>
        <v>250000000</v>
      </c>
    </row>
    <row r="1521" spans="1:4" x14ac:dyDescent="0.25">
      <c r="A1521" s="7"/>
    </row>
    <row r="1522" spans="1:4" x14ac:dyDescent="0.25">
      <c r="A1522" s="7"/>
    </row>
    <row r="1523" spans="1:4" x14ac:dyDescent="0.25">
      <c r="A1523" s="7"/>
    </row>
    <row r="1524" spans="1:4" ht="26.25" x14ac:dyDescent="0.4">
      <c r="A1524" s="7"/>
      <c r="B1524" s="2" t="s">
        <v>0</v>
      </c>
      <c r="D1524">
        <v>134</v>
      </c>
    </row>
    <row r="1525" spans="1:4" ht="26.25" x14ac:dyDescent="0.4">
      <c r="A1525" s="20"/>
      <c r="B1525" s="2"/>
    </row>
    <row r="1526" spans="1:4" ht="15.75" x14ac:dyDescent="0.25">
      <c r="A1526" s="20"/>
      <c r="B1526" s="5" t="s">
        <v>643</v>
      </c>
    </row>
    <row r="1527" spans="1:4" ht="15.75" x14ac:dyDescent="0.25">
      <c r="A1527" s="20"/>
      <c r="B1527" s="5" t="s">
        <v>52</v>
      </c>
    </row>
    <row r="1528" spans="1:4" ht="15.75" x14ac:dyDescent="0.25">
      <c r="A1528" s="20"/>
    </row>
    <row r="1529" spans="1:4" ht="15.75" x14ac:dyDescent="0.25">
      <c r="A1529" s="8" t="s">
        <v>3</v>
      </c>
      <c r="B1529" s="9" t="s">
        <v>4</v>
      </c>
      <c r="C1529" s="71" t="s">
        <v>5</v>
      </c>
      <c r="D1529" s="71" t="s">
        <v>5</v>
      </c>
    </row>
    <row r="1530" spans="1:4" ht="15.75" x14ac:dyDescent="0.25">
      <c r="A1530" s="27" t="s">
        <v>6</v>
      </c>
      <c r="B1530" s="11"/>
      <c r="C1530" s="5" t="s">
        <v>7</v>
      </c>
      <c r="D1530" s="5" t="s">
        <v>7</v>
      </c>
    </row>
    <row r="1531" spans="1:4" ht="15.75" x14ac:dyDescent="0.25">
      <c r="A1531" s="11"/>
      <c r="B1531" s="11"/>
      <c r="C1531" s="5">
        <v>2011</v>
      </c>
      <c r="D1531" s="5">
        <v>2012</v>
      </c>
    </row>
    <row r="1532" spans="1:4" ht="16.5" thickBot="1" x14ac:dyDescent="0.3">
      <c r="A1532" s="12"/>
      <c r="B1532" s="12"/>
      <c r="C1532" s="13" t="s">
        <v>8</v>
      </c>
      <c r="D1532" s="13" t="s">
        <v>8</v>
      </c>
    </row>
    <row r="1533" spans="1:4" ht="15.75" x14ac:dyDescent="0.25">
      <c r="A1533" s="11"/>
      <c r="B1533" s="11"/>
      <c r="C1533" s="5"/>
      <c r="D1533" s="5"/>
    </row>
    <row r="1534" spans="1:4" x14ac:dyDescent="0.25">
      <c r="A1534" s="33">
        <v>2</v>
      </c>
      <c r="B1534" s="33" t="s">
        <v>300</v>
      </c>
      <c r="C1534" s="21">
        <v>1400000</v>
      </c>
      <c r="D1534" s="21">
        <v>1500000</v>
      </c>
    </row>
    <row r="1535" spans="1:4" x14ac:dyDescent="0.25">
      <c r="A1535" s="14">
        <v>3</v>
      </c>
      <c r="B1535" s="14" t="s">
        <v>9</v>
      </c>
      <c r="C1535" s="21">
        <v>200000</v>
      </c>
      <c r="D1535" s="21">
        <v>250000</v>
      </c>
    </row>
    <row r="1536" spans="1:4" x14ac:dyDescent="0.25">
      <c r="A1536" s="14">
        <v>4</v>
      </c>
      <c r="B1536" s="14" t="s">
        <v>10</v>
      </c>
      <c r="C1536" s="21">
        <v>200000</v>
      </c>
      <c r="D1536" s="21">
        <v>250000</v>
      </c>
    </row>
    <row r="1537" spans="1:4" x14ac:dyDescent="0.25">
      <c r="A1537" s="14">
        <v>5</v>
      </c>
      <c r="B1537" s="14" t="s">
        <v>11</v>
      </c>
      <c r="C1537" s="21">
        <v>1000000</v>
      </c>
      <c r="D1537" s="21">
        <v>500000</v>
      </c>
    </row>
    <row r="1538" spans="1:4" x14ac:dyDescent="0.25">
      <c r="A1538" s="14">
        <v>6</v>
      </c>
      <c r="B1538" s="14" t="s">
        <v>309</v>
      </c>
      <c r="C1538" s="21">
        <v>1500000</v>
      </c>
      <c r="D1538" s="21">
        <v>1000000</v>
      </c>
    </row>
    <row r="1539" spans="1:4" x14ac:dyDescent="0.25">
      <c r="A1539" s="14">
        <v>7</v>
      </c>
      <c r="B1539" s="14" t="s">
        <v>585</v>
      </c>
      <c r="C1539" s="21">
        <v>1700000</v>
      </c>
      <c r="D1539" s="21">
        <v>1500000</v>
      </c>
    </row>
    <row r="1540" spans="1:4" x14ac:dyDescent="0.25">
      <c r="A1540" s="14">
        <v>8</v>
      </c>
      <c r="B1540" s="14" t="s">
        <v>53</v>
      </c>
      <c r="C1540" s="21">
        <v>0</v>
      </c>
      <c r="D1540" s="21">
        <v>0</v>
      </c>
    </row>
    <row r="1541" spans="1:4" x14ac:dyDescent="0.25">
      <c r="A1541" s="14">
        <v>9</v>
      </c>
      <c r="B1541" s="14" t="s">
        <v>613</v>
      </c>
      <c r="C1541" s="21">
        <v>0</v>
      </c>
      <c r="D1541" s="21">
        <v>0</v>
      </c>
    </row>
    <row r="1542" spans="1:4" x14ac:dyDescent="0.25">
      <c r="A1542" s="14">
        <v>10</v>
      </c>
      <c r="B1542" s="14" t="s">
        <v>135</v>
      </c>
      <c r="C1542" s="21">
        <v>10000000</v>
      </c>
      <c r="D1542" s="21">
        <v>3000000</v>
      </c>
    </row>
    <row r="1543" spans="1:4" x14ac:dyDescent="0.25">
      <c r="A1543" s="14">
        <v>11</v>
      </c>
      <c r="B1543" s="14" t="s">
        <v>59</v>
      </c>
      <c r="C1543" s="21">
        <v>2000000</v>
      </c>
      <c r="D1543" s="21">
        <v>250000</v>
      </c>
    </row>
    <row r="1544" spans="1:4" x14ac:dyDescent="0.25">
      <c r="A1544" s="14">
        <v>12</v>
      </c>
      <c r="B1544" s="16" t="s">
        <v>169</v>
      </c>
      <c r="C1544" s="21">
        <v>0</v>
      </c>
      <c r="D1544" s="21"/>
    </row>
    <row r="1545" spans="1:4" x14ac:dyDescent="0.25">
      <c r="A1545" s="14"/>
      <c r="B1545" s="14" t="s">
        <v>644</v>
      </c>
      <c r="C1545" s="21">
        <v>50000</v>
      </c>
      <c r="D1545" s="21">
        <v>100000</v>
      </c>
    </row>
    <row r="1546" spans="1:4" x14ac:dyDescent="0.25">
      <c r="A1546" s="14"/>
      <c r="B1546" s="14" t="s">
        <v>645</v>
      </c>
      <c r="C1546" s="21">
        <v>1000000</v>
      </c>
      <c r="D1546" s="21">
        <v>1000000</v>
      </c>
    </row>
    <row r="1547" spans="1:4" x14ac:dyDescent="0.25">
      <c r="A1547" s="14"/>
      <c r="B1547" s="14" t="s">
        <v>646</v>
      </c>
      <c r="C1547" s="21">
        <v>660000</v>
      </c>
      <c r="D1547" s="21">
        <v>200000</v>
      </c>
    </row>
    <row r="1548" spans="1:4" x14ac:dyDescent="0.25">
      <c r="A1548" s="14"/>
      <c r="B1548" s="14" t="s">
        <v>647</v>
      </c>
      <c r="C1548" s="21">
        <v>150000</v>
      </c>
      <c r="D1548" s="21">
        <v>50000</v>
      </c>
    </row>
    <row r="1549" spans="1:4" x14ac:dyDescent="0.25">
      <c r="A1549" s="14"/>
      <c r="B1549" s="14" t="s">
        <v>648</v>
      </c>
      <c r="C1549" s="21">
        <v>70000</v>
      </c>
      <c r="D1549" s="21">
        <v>100000</v>
      </c>
    </row>
    <row r="1550" spans="1:4" x14ac:dyDescent="0.25">
      <c r="A1550" s="14"/>
      <c r="B1550" s="14" t="s">
        <v>649</v>
      </c>
      <c r="C1550" s="21">
        <v>70000</v>
      </c>
      <c r="D1550" s="21">
        <v>250000</v>
      </c>
    </row>
    <row r="1551" spans="1:4" x14ac:dyDescent="0.25">
      <c r="A1551" s="14"/>
      <c r="B1551" s="14" t="s">
        <v>650</v>
      </c>
      <c r="C1551" s="21">
        <v>0</v>
      </c>
      <c r="D1551" s="21">
        <v>50000</v>
      </c>
    </row>
    <row r="1552" spans="1:4" ht="15.75" x14ac:dyDescent="0.25">
      <c r="B1552" s="3"/>
      <c r="C1552" s="26"/>
      <c r="D1552" s="26"/>
    </row>
    <row r="1553" spans="1:4" ht="16.5" thickBot="1" x14ac:dyDescent="0.3">
      <c r="B1553" s="18" t="s">
        <v>50</v>
      </c>
      <c r="C1553" s="23">
        <f>SUM(C1534:C1552)</f>
        <v>20000000</v>
      </c>
      <c r="D1553" s="23">
        <f>SUM(D1534:D1552)</f>
        <v>10000000</v>
      </c>
    </row>
    <row r="1556" spans="1:4" ht="26.25" x14ac:dyDescent="0.4">
      <c r="A1556">
        <v>135</v>
      </c>
      <c r="B1556" s="2" t="s">
        <v>0</v>
      </c>
    </row>
    <row r="1557" spans="1:4" ht="15.75" x14ac:dyDescent="0.25">
      <c r="A1557" s="3"/>
      <c r="B1557" s="38" t="s">
        <v>843</v>
      </c>
    </row>
    <row r="1558" spans="1:4" ht="15.75" x14ac:dyDescent="0.25">
      <c r="A1558" s="3"/>
      <c r="B1558" s="5" t="s">
        <v>52</v>
      </c>
    </row>
    <row r="1559" spans="1:4" ht="15.75" x14ac:dyDescent="0.25">
      <c r="A1559" s="3"/>
    </row>
    <row r="1560" spans="1:4" ht="15.75" x14ac:dyDescent="0.25">
      <c r="A1560" s="8" t="s">
        <v>3</v>
      </c>
      <c r="B1560" s="9" t="s">
        <v>4</v>
      </c>
      <c r="C1560" s="9" t="s">
        <v>5</v>
      </c>
      <c r="D1560" s="9" t="s">
        <v>5</v>
      </c>
    </row>
    <row r="1561" spans="1:4" ht="15.75" x14ac:dyDescent="0.25">
      <c r="A1561" s="27" t="s">
        <v>6</v>
      </c>
      <c r="B1561" s="11"/>
      <c r="C1561" s="5" t="s">
        <v>7</v>
      </c>
      <c r="D1561" s="5" t="s">
        <v>7</v>
      </c>
    </row>
    <row r="1562" spans="1:4" ht="15.75" x14ac:dyDescent="0.25">
      <c r="A1562" s="11"/>
      <c r="B1562" s="11"/>
      <c r="C1562" s="5">
        <v>2011</v>
      </c>
      <c r="D1562" s="5">
        <v>2012</v>
      </c>
    </row>
    <row r="1563" spans="1:4" ht="16.5" thickBot="1" x14ac:dyDescent="0.3">
      <c r="A1563" s="12"/>
      <c r="B1563" s="12"/>
      <c r="C1563" s="13" t="s">
        <v>8</v>
      </c>
      <c r="D1563" s="13" t="s">
        <v>8</v>
      </c>
    </row>
    <row r="1564" spans="1:4" ht="15.75" x14ac:dyDescent="0.25">
      <c r="A1564" s="11"/>
      <c r="B1564" s="11"/>
      <c r="C1564" s="5"/>
      <c r="D1564" s="5"/>
    </row>
    <row r="1565" spans="1:4" x14ac:dyDescent="0.25">
      <c r="A1565" s="33">
        <v>2</v>
      </c>
      <c r="B1565" s="33" t="s">
        <v>300</v>
      </c>
      <c r="C1565" s="84">
        <v>0</v>
      </c>
      <c r="D1565" s="84">
        <v>20000000</v>
      </c>
    </row>
    <row r="1566" spans="1:4" x14ac:dyDescent="0.25">
      <c r="A1566" s="14">
        <v>3</v>
      </c>
      <c r="B1566" s="14" t="s">
        <v>9</v>
      </c>
      <c r="C1566" s="84">
        <v>0</v>
      </c>
      <c r="D1566" s="84">
        <v>250000</v>
      </c>
    </row>
    <row r="1567" spans="1:4" x14ac:dyDescent="0.25">
      <c r="A1567" s="14">
        <v>4</v>
      </c>
      <c r="B1567" s="14" t="s">
        <v>10</v>
      </c>
      <c r="C1567" s="84">
        <v>0</v>
      </c>
      <c r="D1567" s="84">
        <v>250000</v>
      </c>
    </row>
    <row r="1568" spans="1:4" x14ac:dyDescent="0.25">
      <c r="A1568" s="14">
        <v>5</v>
      </c>
      <c r="B1568" s="14" t="s">
        <v>11</v>
      </c>
      <c r="C1568" s="84">
        <v>0</v>
      </c>
      <c r="D1568" s="84">
        <v>1000000</v>
      </c>
    </row>
    <row r="1569" spans="1:4" x14ac:dyDescent="0.25">
      <c r="A1569" s="14">
        <v>6</v>
      </c>
      <c r="B1569" s="14" t="s">
        <v>309</v>
      </c>
      <c r="C1569" s="84">
        <v>0</v>
      </c>
      <c r="D1569" s="84">
        <v>2000000</v>
      </c>
    </row>
    <row r="1570" spans="1:4" x14ac:dyDescent="0.25">
      <c r="A1570" s="14">
        <v>7</v>
      </c>
      <c r="B1570" s="14" t="s">
        <v>585</v>
      </c>
      <c r="C1570" s="84">
        <v>0</v>
      </c>
      <c r="D1570" s="84">
        <v>4000000</v>
      </c>
    </row>
    <row r="1571" spans="1:4" x14ac:dyDescent="0.25">
      <c r="A1571" s="14">
        <v>8</v>
      </c>
      <c r="B1571" s="14" t="s">
        <v>53</v>
      </c>
      <c r="C1571" s="84">
        <v>0</v>
      </c>
      <c r="D1571" s="84">
        <v>1000000</v>
      </c>
    </row>
    <row r="1572" spans="1:4" x14ac:dyDescent="0.25">
      <c r="A1572" s="14">
        <v>9</v>
      </c>
      <c r="B1572" s="14" t="s">
        <v>613</v>
      </c>
      <c r="C1572" s="84">
        <v>0</v>
      </c>
      <c r="D1572" s="90">
        <v>2000000</v>
      </c>
    </row>
    <row r="1573" spans="1:4" x14ac:dyDescent="0.25">
      <c r="A1573" s="14">
        <v>10</v>
      </c>
      <c r="B1573" s="14" t="s">
        <v>667</v>
      </c>
      <c r="C1573" s="84">
        <v>0</v>
      </c>
      <c r="D1573" s="84">
        <v>8840000</v>
      </c>
    </row>
    <row r="1574" spans="1:4" x14ac:dyDescent="0.25">
      <c r="A1574" s="14">
        <v>11</v>
      </c>
      <c r="B1574" s="14" t="s">
        <v>17</v>
      </c>
      <c r="C1574" s="84">
        <v>0</v>
      </c>
      <c r="D1574" s="84">
        <v>1500000</v>
      </c>
    </row>
    <row r="1575" spans="1:4" x14ac:dyDescent="0.25">
      <c r="A1575" s="14">
        <v>12</v>
      </c>
      <c r="B1575" s="16" t="s">
        <v>169</v>
      </c>
      <c r="C1575" s="84"/>
    </row>
    <row r="1576" spans="1:4" x14ac:dyDescent="0.25">
      <c r="A1576" s="14"/>
      <c r="B1576" s="14" t="s">
        <v>844</v>
      </c>
      <c r="C1576" s="84">
        <v>0</v>
      </c>
      <c r="D1576" s="84">
        <v>2000000</v>
      </c>
    </row>
    <row r="1577" spans="1:4" x14ac:dyDescent="0.25">
      <c r="A1577" s="14"/>
      <c r="B1577" s="14" t="s">
        <v>845</v>
      </c>
      <c r="C1577" s="84">
        <v>0</v>
      </c>
      <c r="D1577" s="84">
        <v>1000000</v>
      </c>
    </row>
    <row r="1578" spans="1:4" x14ac:dyDescent="0.25">
      <c r="A1578" s="14"/>
      <c r="B1578" s="14" t="s">
        <v>846</v>
      </c>
      <c r="C1578" s="84">
        <v>0</v>
      </c>
      <c r="D1578" s="84">
        <v>5000000</v>
      </c>
    </row>
    <row r="1579" spans="1:4" x14ac:dyDescent="0.25">
      <c r="A1579" s="14"/>
      <c r="B1579" s="14" t="s">
        <v>847</v>
      </c>
      <c r="C1579" s="84">
        <v>0</v>
      </c>
      <c r="D1579" s="84">
        <v>910000</v>
      </c>
    </row>
    <row r="1580" spans="1:4" x14ac:dyDescent="0.25">
      <c r="A1580" s="14"/>
      <c r="B1580" s="14" t="s">
        <v>848</v>
      </c>
      <c r="C1580" s="84">
        <v>0</v>
      </c>
      <c r="D1580" s="84">
        <v>250000</v>
      </c>
    </row>
    <row r="1581" spans="1:4" ht="16.5" thickBot="1" x14ac:dyDescent="0.3">
      <c r="B1581" s="18" t="s">
        <v>50</v>
      </c>
      <c r="C1581" s="23">
        <f>SUM(C1565:C1580)</f>
        <v>0</v>
      </c>
      <c r="D1581" s="23">
        <f>SUM(D1565:D1580)</f>
        <v>50000000</v>
      </c>
    </row>
    <row r="1585" spans="1:4" ht="23.25" x14ac:dyDescent="0.35">
      <c r="B1585" s="1" t="s">
        <v>0</v>
      </c>
      <c r="C1585" s="56"/>
      <c r="D1585" s="56">
        <v>136</v>
      </c>
    </row>
    <row r="1586" spans="1:4" ht="26.25" x14ac:dyDescent="0.4">
      <c r="B1586" s="2"/>
    </row>
    <row r="1587" spans="1:4" ht="15.75" x14ac:dyDescent="0.25">
      <c r="A1587" s="3"/>
      <c r="B1587" s="38" t="s">
        <v>455</v>
      </c>
    </row>
    <row r="1588" spans="1:4" ht="15.75" x14ac:dyDescent="0.25">
      <c r="A1588" s="3"/>
      <c r="B1588" s="5"/>
    </row>
    <row r="1589" spans="1:4" ht="15.75" x14ac:dyDescent="0.25">
      <c r="A1589" s="3"/>
      <c r="B1589" s="5" t="s">
        <v>52</v>
      </c>
    </row>
    <row r="1590" spans="1:4" ht="15.75" x14ac:dyDescent="0.25">
      <c r="A1590" s="20"/>
    </row>
    <row r="1591" spans="1:4" ht="15.75" x14ac:dyDescent="0.25">
      <c r="A1591" s="8" t="s">
        <v>3</v>
      </c>
      <c r="B1591" s="9" t="s">
        <v>4</v>
      </c>
      <c r="C1591" s="9" t="s">
        <v>5</v>
      </c>
      <c r="D1591" s="9" t="s">
        <v>5</v>
      </c>
    </row>
    <row r="1592" spans="1:4" ht="15.75" x14ac:dyDescent="0.25">
      <c r="A1592" s="27" t="s">
        <v>6</v>
      </c>
      <c r="B1592" s="11"/>
      <c r="C1592" s="5" t="s">
        <v>7</v>
      </c>
      <c r="D1592" s="5" t="s">
        <v>7</v>
      </c>
    </row>
    <row r="1593" spans="1:4" ht="15.75" x14ac:dyDescent="0.25">
      <c r="A1593" s="11"/>
      <c r="B1593" s="11"/>
      <c r="C1593" s="5">
        <v>2011</v>
      </c>
      <c r="D1593" s="5">
        <v>2012</v>
      </c>
    </row>
    <row r="1594" spans="1:4" ht="16.5" thickBot="1" x14ac:dyDescent="0.3">
      <c r="A1594" s="12"/>
      <c r="B1594" s="12"/>
      <c r="C1594" s="13" t="s">
        <v>8</v>
      </c>
      <c r="D1594" s="13" t="s">
        <v>8</v>
      </c>
    </row>
    <row r="1595" spans="1:4" ht="15.75" x14ac:dyDescent="0.25">
      <c r="A1595" s="11"/>
      <c r="B1595" s="11"/>
      <c r="C1595" s="5"/>
      <c r="D1595" s="5"/>
    </row>
    <row r="1596" spans="1:4" x14ac:dyDescent="0.25">
      <c r="A1596" s="33">
        <v>2</v>
      </c>
      <c r="B1596" s="33" t="s">
        <v>300</v>
      </c>
      <c r="C1596" s="21">
        <v>4000000</v>
      </c>
      <c r="D1596" s="21">
        <v>3000000</v>
      </c>
    </row>
    <row r="1597" spans="1:4" x14ac:dyDescent="0.25">
      <c r="A1597" s="14">
        <v>3</v>
      </c>
      <c r="B1597" s="14" t="s">
        <v>9</v>
      </c>
      <c r="C1597" s="21">
        <v>1500000</v>
      </c>
      <c r="D1597" s="21">
        <v>500000</v>
      </c>
    </row>
    <row r="1598" spans="1:4" x14ac:dyDescent="0.25">
      <c r="A1598" s="14">
        <v>4</v>
      </c>
      <c r="B1598" s="14" t="s">
        <v>10</v>
      </c>
      <c r="C1598" s="21">
        <v>0</v>
      </c>
      <c r="D1598" s="21"/>
    </row>
    <row r="1599" spans="1:4" x14ac:dyDescent="0.25">
      <c r="A1599" s="14">
        <v>5</v>
      </c>
      <c r="B1599" s="14" t="s">
        <v>11</v>
      </c>
      <c r="C1599" s="21">
        <v>200000</v>
      </c>
      <c r="D1599" s="21">
        <v>250000</v>
      </c>
    </row>
    <row r="1600" spans="1:4" x14ac:dyDescent="0.25">
      <c r="A1600" s="14">
        <v>6</v>
      </c>
      <c r="B1600" s="14" t="s">
        <v>309</v>
      </c>
      <c r="C1600" s="21">
        <v>300000</v>
      </c>
      <c r="D1600" s="21">
        <v>250000</v>
      </c>
    </row>
    <row r="1601" spans="1:4" x14ac:dyDescent="0.25">
      <c r="A1601" s="14">
        <v>7</v>
      </c>
      <c r="B1601" s="14" t="s">
        <v>348</v>
      </c>
      <c r="C1601" s="21">
        <v>400000</v>
      </c>
      <c r="D1601" s="21">
        <v>400000</v>
      </c>
    </row>
    <row r="1602" spans="1:4" x14ac:dyDescent="0.25">
      <c r="A1602" s="14">
        <v>8</v>
      </c>
      <c r="B1602" s="14" t="s">
        <v>53</v>
      </c>
      <c r="C1602" s="21">
        <v>0</v>
      </c>
      <c r="D1602" s="21">
        <v>0</v>
      </c>
    </row>
    <row r="1603" spans="1:4" x14ac:dyDescent="0.25">
      <c r="A1603" s="14">
        <v>9</v>
      </c>
      <c r="B1603" s="14" t="s">
        <v>188</v>
      </c>
      <c r="C1603" s="21">
        <v>0</v>
      </c>
      <c r="D1603" s="21"/>
    </row>
    <row r="1604" spans="1:4" x14ac:dyDescent="0.25">
      <c r="A1604" s="14">
        <v>10</v>
      </c>
      <c r="B1604" s="14" t="s">
        <v>456</v>
      </c>
      <c r="C1604" s="21">
        <v>1000000</v>
      </c>
      <c r="D1604" s="21">
        <v>2000000</v>
      </c>
    </row>
    <row r="1605" spans="1:4" x14ac:dyDescent="0.25">
      <c r="A1605" s="14">
        <v>11</v>
      </c>
      <c r="B1605" s="14" t="s">
        <v>59</v>
      </c>
      <c r="C1605" s="21">
        <v>600000</v>
      </c>
      <c r="D1605" s="21">
        <v>0</v>
      </c>
    </row>
    <row r="1606" spans="1:4" x14ac:dyDescent="0.25">
      <c r="A1606" s="14">
        <v>12</v>
      </c>
      <c r="B1606" s="16" t="s">
        <v>169</v>
      </c>
      <c r="C1606" s="21"/>
      <c r="D1606" s="21"/>
    </row>
    <row r="1607" spans="1:4" x14ac:dyDescent="0.25">
      <c r="A1607" s="14"/>
      <c r="B1607" s="14" t="s">
        <v>457</v>
      </c>
      <c r="C1607" s="21">
        <v>4000000</v>
      </c>
      <c r="D1607" s="21">
        <v>8000000</v>
      </c>
    </row>
    <row r="1608" spans="1:4" x14ac:dyDescent="0.25">
      <c r="A1608" s="14"/>
      <c r="B1608" s="14" t="s">
        <v>458</v>
      </c>
      <c r="C1608" s="21">
        <v>6000000</v>
      </c>
      <c r="D1608" s="21">
        <v>10000000</v>
      </c>
    </row>
    <row r="1609" spans="1:4" x14ac:dyDescent="0.25">
      <c r="A1609" s="14"/>
      <c r="B1609" s="14" t="s">
        <v>459</v>
      </c>
      <c r="C1609" s="21">
        <v>17000000</v>
      </c>
      <c r="D1609" s="21">
        <v>17000000</v>
      </c>
    </row>
    <row r="1610" spans="1:4" x14ac:dyDescent="0.25">
      <c r="A1610" s="14"/>
      <c r="B1610" s="14" t="s">
        <v>460</v>
      </c>
      <c r="C1610" s="21">
        <v>1000000</v>
      </c>
      <c r="D1610" s="21">
        <v>1000000</v>
      </c>
    </row>
    <row r="1611" spans="1:4" x14ac:dyDescent="0.25">
      <c r="A1611" s="14"/>
      <c r="B1611" s="14" t="s">
        <v>4365</v>
      </c>
      <c r="C1611" s="25">
        <v>0</v>
      </c>
      <c r="D1611" s="21">
        <v>1000000</v>
      </c>
    </row>
    <row r="1612" spans="1:4" x14ac:dyDescent="0.25">
      <c r="A1612" s="14"/>
      <c r="B1612" s="14" t="s">
        <v>461</v>
      </c>
      <c r="C1612" s="25">
        <v>7000000</v>
      </c>
      <c r="D1612" s="25">
        <v>1600000</v>
      </c>
    </row>
    <row r="1613" spans="1:4" x14ac:dyDescent="0.25">
      <c r="A1613" s="14"/>
      <c r="B1613" s="14" t="s">
        <v>462</v>
      </c>
      <c r="C1613" s="21">
        <v>0</v>
      </c>
      <c r="D1613" s="21">
        <v>1000000</v>
      </c>
    </row>
    <row r="1614" spans="1:4" x14ac:dyDescent="0.25">
      <c r="A1614" s="14"/>
      <c r="B1614" s="14" t="s">
        <v>463</v>
      </c>
      <c r="D1614" s="25">
        <v>1000000</v>
      </c>
    </row>
    <row r="1615" spans="1:4" x14ac:dyDescent="0.25">
      <c r="A1615" s="14"/>
      <c r="B1615" s="14" t="s">
        <v>464</v>
      </c>
      <c r="C1615" s="21">
        <v>0</v>
      </c>
      <c r="D1615" s="21">
        <v>1000000</v>
      </c>
    </row>
    <row r="1616" spans="1:4" x14ac:dyDescent="0.25">
      <c r="A1616" s="14"/>
      <c r="B1616" s="14" t="s">
        <v>465</v>
      </c>
      <c r="C1616" s="21">
        <v>0</v>
      </c>
      <c r="D1616" s="21">
        <v>1000000</v>
      </c>
    </row>
    <row r="1617" spans="1:4" ht="16.5" thickBot="1" x14ac:dyDescent="0.3">
      <c r="B1617" s="18" t="s">
        <v>50</v>
      </c>
      <c r="C1617" s="23">
        <f>SUM(C1596:C1616)</f>
        <v>43000000</v>
      </c>
      <c r="D1617" s="23">
        <f>SUM(D1596:D1616)</f>
        <v>49000000</v>
      </c>
    </row>
    <row r="1620" spans="1:4" ht="23.25" x14ac:dyDescent="0.35">
      <c r="A1620">
        <v>137</v>
      </c>
      <c r="B1620" s="1" t="s">
        <v>0</v>
      </c>
    </row>
    <row r="1621" spans="1:4" ht="26.25" x14ac:dyDescent="0.4">
      <c r="A1621" s="3"/>
      <c r="B1621" s="2"/>
    </row>
    <row r="1622" spans="1:4" ht="15.75" x14ac:dyDescent="0.25">
      <c r="A1622" s="3"/>
      <c r="B1622" s="38" t="s">
        <v>445</v>
      </c>
    </row>
    <row r="1623" spans="1:4" ht="15.75" x14ac:dyDescent="0.25">
      <c r="A1623" s="3"/>
      <c r="B1623" s="5"/>
    </row>
    <row r="1624" spans="1:4" ht="15.75" x14ac:dyDescent="0.25">
      <c r="A1624" s="20"/>
      <c r="B1624" s="5" t="s">
        <v>52</v>
      </c>
    </row>
    <row r="1625" spans="1:4" ht="15.75" x14ac:dyDescent="0.25">
      <c r="A1625" s="8" t="s">
        <v>3</v>
      </c>
      <c r="B1625" s="9" t="s">
        <v>4</v>
      </c>
      <c r="C1625" s="9" t="s">
        <v>5</v>
      </c>
      <c r="D1625" s="9" t="s">
        <v>5</v>
      </c>
    </row>
    <row r="1626" spans="1:4" ht="15.75" x14ac:dyDescent="0.25">
      <c r="A1626" s="27" t="s">
        <v>6</v>
      </c>
      <c r="B1626" s="11"/>
      <c r="C1626" s="5" t="s">
        <v>7</v>
      </c>
      <c r="D1626" s="5" t="s">
        <v>7</v>
      </c>
    </row>
    <row r="1627" spans="1:4" ht="15.75" x14ac:dyDescent="0.25">
      <c r="A1627" s="11"/>
      <c r="B1627" s="11"/>
      <c r="C1627" s="5">
        <v>2011</v>
      </c>
      <c r="D1627" s="5">
        <v>2012</v>
      </c>
    </row>
    <row r="1628" spans="1:4" ht="16.5" thickBot="1" x14ac:dyDescent="0.3">
      <c r="A1628" s="12"/>
      <c r="B1628" s="12"/>
      <c r="C1628" s="13" t="s">
        <v>8</v>
      </c>
      <c r="D1628" s="13" t="s">
        <v>8</v>
      </c>
    </row>
    <row r="1629" spans="1:4" ht="15.75" x14ac:dyDescent="0.25">
      <c r="A1629" s="11"/>
      <c r="B1629" s="11"/>
      <c r="C1629" s="5"/>
      <c r="D1629" s="5"/>
    </row>
    <row r="1630" spans="1:4" x14ac:dyDescent="0.25">
      <c r="A1630" s="33">
        <v>2</v>
      </c>
      <c r="B1630" s="33" t="s">
        <v>300</v>
      </c>
      <c r="C1630" s="21"/>
      <c r="D1630" s="21">
        <v>9000000</v>
      </c>
    </row>
    <row r="1631" spans="1:4" x14ac:dyDescent="0.25">
      <c r="A1631" s="14">
        <v>3</v>
      </c>
      <c r="B1631" s="14" t="s">
        <v>9</v>
      </c>
      <c r="C1631" s="21"/>
      <c r="D1631" s="21">
        <v>100000</v>
      </c>
    </row>
    <row r="1632" spans="1:4" x14ac:dyDescent="0.25">
      <c r="A1632" s="14">
        <v>4</v>
      </c>
      <c r="B1632" s="14" t="s">
        <v>10</v>
      </c>
      <c r="C1632" s="21"/>
      <c r="D1632" s="21">
        <v>0</v>
      </c>
    </row>
    <row r="1633" spans="1:4" x14ac:dyDescent="0.25">
      <c r="A1633" s="14">
        <v>5</v>
      </c>
      <c r="B1633" s="14" t="s">
        <v>11</v>
      </c>
      <c r="C1633" s="21"/>
      <c r="D1633" s="21">
        <v>300000</v>
      </c>
    </row>
    <row r="1634" spans="1:4" x14ac:dyDescent="0.25">
      <c r="A1634" s="14">
        <v>6</v>
      </c>
      <c r="B1634" s="14" t="s">
        <v>431</v>
      </c>
      <c r="C1634" s="21"/>
      <c r="D1634" s="21">
        <v>100000</v>
      </c>
    </row>
    <row r="1635" spans="1:4" x14ac:dyDescent="0.25">
      <c r="A1635" s="14">
        <v>7</v>
      </c>
      <c r="B1635" s="14" t="s">
        <v>348</v>
      </c>
      <c r="C1635" s="21"/>
      <c r="D1635" s="21">
        <v>1000000</v>
      </c>
    </row>
    <row r="1636" spans="1:4" x14ac:dyDescent="0.25">
      <c r="A1636" s="14">
        <v>8</v>
      </c>
      <c r="B1636" s="14" t="s">
        <v>53</v>
      </c>
      <c r="C1636" s="21"/>
      <c r="D1636" s="21">
        <v>0</v>
      </c>
    </row>
    <row r="1637" spans="1:4" x14ac:dyDescent="0.25">
      <c r="A1637" s="14">
        <v>9</v>
      </c>
      <c r="B1637" s="14" t="s">
        <v>188</v>
      </c>
      <c r="C1637" s="14"/>
      <c r="D1637" s="17">
        <v>150000</v>
      </c>
    </row>
    <row r="1638" spans="1:4" x14ac:dyDescent="0.25">
      <c r="A1638" s="14">
        <v>10</v>
      </c>
      <c r="B1638" s="14" t="s">
        <v>16</v>
      </c>
      <c r="C1638" s="14"/>
      <c r="D1638" s="17">
        <v>1000000</v>
      </c>
    </row>
    <row r="1639" spans="1:4" x14ac:dyDescent="0.25">
      <c r="A1639" s="14">
        <v>11</v>
      </c>
      <c r="B1639" s="14" t="s">
        <v>59</v>
      </c>
      <c r="C1639" s="14"/>
      <c r="D1639" s="17">
        <v>1450000</v>
      </c>
    </row>
    <row r="1640" spans="1:4" x14ac:dyDescent="0.25">
      <c r="A1640" s="14">
        <v>12</v>
      </c>
      <c r="B1640" s="16" t="s">
        <v>169</v>
      </c>
      <c r="C1640" s="21"/>
      <c r="D1640" s="21">
        <v>100000</v>
      </c>
    </row>
    <row r="1641" spans="1:4" x14ac:dyDescent="0.25">
      <c r="A1641" s="37" t="s">
        <v>446</v>
      </c>
      <c r="B1641" s="14" t="s">
        <v>447</v>
      </c>
      <c r="C1641" s="21"/>
      <c r="D1641" s="21">
        <v>100000</v>
      </c>
    </row>
    <row r="1642" spans="1:4" x14ac:dyDescent="0.25">
      <c r="A1642" s="37" t="s">
        <v>448</v>
      </c>
      <c r="B1642" s="14" t="s">
        <v>789</v>
      </c>
      <c r="C1642" s="21"/>
      <c r="D1642" s="21">
        <v>100000</v>
      </c>
    </row>
    <row r="1643" spans="1:4" x14ac:dyDescent="0.25">
      <c r="A1643" s="37" t="s">
        <v>449</v>
      </c>
      <c r="B1643" s="14" t="s">
        <v>450</v>
      </c>
      <c r="C1643" s="21"/>
      <c r="D1643" s="21">
        <v>100000</v>
      </c>
    </row>
    <row r="1644" spans="1:4" x14ac:dyDescent="0.25">
      <c r="A1644" s="37" t="s">
        <v>451</v>
      </c>
      <c r="B1644" s="14" t="s">
        <v>452</v>
      </c>
      <c r="C1644" s="21"/>
      <c r="D1644" s="21">
        <v>500000</v>
      </c>
    </row>
    <row r="1645" spans="1:4" x14ac:dyDescent="0.25">
      <c r="A1645" s="37" t="s">
        <v>453</v>
      </c>
      <c r="B1645" s="14" t="s">
        <v>454</v>
      </c>
      <c r="C1645" s="21"/>
      <c r="D1645" s="21">
        <v>1000000</v>
      </c>
    </row>
    <row r="1646" spans="1:4" ht="15.75" x14ac:dyDescent="0.25">
      <c r="B1646" s="3"/>
      <c r="C1646" s="26"/>
      <c r="D1646" s="26"/>
    </row>
    <row r="1647" spans="1:4" ht="16.5" thickBot="1" x14ac:dyDescent="0.3">
      <c r="B1647" s="18" t="s">
        <v>50</v>
      </c>
      <c r="C1647" s="23">
        <f>SUM(C1630:C1646)</f>
        <v>0</v>
      </c>
      <c r="D1647" s="23">
        <f>SUM(D1630:D1646)</f>
        <v>15000000</v>
      </c>
    </row>
    <row r="1650" spans="1:4" ht="26.25" x14ac:dyDescent="0.4">
      <c r="B1650" s="2" t="s">
        <v>0</v>
      </c>
      <c r="D1650">
        <v>138</v>
      </c>
    </row>
    <row r="1651" spans="1:4" ht="26.25" x14ac:dyDescent="0.4">
      <c r="A1651" s="3"/>
      <c r="B1651" s="2"/>
    </row>
    <row r="1652" spans="1:4" ht="15.75" x14ac:dyDescent="0.25">
      <c r="A1652" s="3"/>
      <c r="B1652" s="38" t="s">
        <v>651</v>
      </c>
    </row>
    <row r="1653" spans="1:4" ht="15.75" x14ac:dyDescent="0.25">
      <c r="A1653" s="3"/>
      <c r="B1653" s="38" t="s">
        <v>652</v>
      </c>
    </row>
    <row r="1654" spans="1:4" ht="15.75" x14ac:dyDescent="0.25">
      <c r="A1654" s="3"/>
      <c r="B1654" s="5" t="s">
        <v>52</v>
      </c>
    </row>
    <row r="1655" spans="1:4" ht="15.75" x14ac:dyDescent="0.25">
      <c r="A1655" s="20"/>
    </row>
    <row r="1656" spans="1:4" ht="15.75" x14ac:dyDescent="0.25">
      <c r="A1656" s="8" t="s">
        <v>3</v>
      </c>
      <c r="B1656" s="9" t="s">
        <v>4</v>
      </c>
      <c r="C1656" s="9" t="s">
        <v>5</v>
      </c>
      <c r="D1656" s="9" t="s">
        <v>5</v>
      </c>
    </row>
    <row r="1657" spans="1:4" ht="15.75" x14ac:dyDescent="0.25">
      <c r="A1657" s="10" t="s">
        <v>6</v>
      </c>
      <c r="B1657" s="11"/>
      <c r="C1657" s="5" t="s">
        <v>7</v>
      </c>
      <c r="D1657" s="5" t="s">
        <v>7</v>
      </c>
    </row>
    <row r="1658" spans="1:4" ht="15.75" x14ac:dyDescent="0.25">
      <c r="A1658" s="11"/>
      <c r="B1658" s="11"/>
      <c r="C1658" s="5">
        <v>2011</v>
      </c>
      <c r="D1658" s="5">
        <v>2012</v>
      </c>
    </row>
    <row r="1659" spans="1:4" ht="16.5" thickBot="1" x14ac:dyDescent="0.3">
      <c r="A1659" s="12"/>
      <c r="B1659" s="12"/>
      <c r="C1659" s="13" t="s">
        <v>8</v>
      </c>
      <c r="D1659" s="13" t="s">
        <v>8</v>
      </c>
    </row>
    <row r="1660" spans="1:4" ht="15.75" x14ac:dyDescent="0.25">
      <c r="A1660" s="11"/>
      <c r="B1660" s="11"/>
      <c r="C1660" s="5"/>
      <c r="D1660" s="5"/>
    </row>
    <row r="1661" spans="1:4" x14ac:dyDescent="0.25">
      <c r="A1661" s="81">
        <v>2</v>
      </c>
      <c r="B1661" s="33" t="s">
        <v>300</v>
      </c>
      <c r="C1661" s="21">
        <v>6000000</v>
      </c>
      <c r="D1661" s="21">
        <v>13000000</v>
      </c>
    </row>
    <row r="1662" spans="1:4" x14ac:dyDescent="0.25">
      <c r="A1662" s="37">
        <v>3</v>
      </c>
      <c r="B1662" s="14" t="s">
        <v>9</v>
      </c>
      <c r="C1662" s="21">
        <v>100000</v>
      </c>
      <c r="D1662" s="21">
        <v>100000</v>
      </c>
    </row>
    <row r="1663" spans="1:4" x14ac:dyDescent="0.25">
      <c r="A1663" s="37">
        <v>4</v>
      </c>
      <c r="B1663" s="82" t="s">
        <v>10</v>
      </c>
      <c r="C1663" s="21">
        <v>200000</v>
      </c>
      <c r="D1663" s="21">
        <v>100000</v>
      </c>
    </row>
    <row r="1664" spans="1:4" x14ac:dyDescent="0.25">
      <c r="A1664" s="37">
        <v>5</v>
      </c>
      <c r="B1664" s="82" t="s">
        <v>11</v>
      </c>
      <c r="C1664" s="21">
        <v>2000000</v>
      </c>
      <c r="D1664" s="21">
        <v>2000000</v>
      </c>
    </row>
    <row r="1665" spans="1:4" x14ac:dyDescent="0.25">
      <c r="A1665" s="37">
        <v>6</v>
      </c>
      <c r="B1665" s="82" t="s">
        <v>653</v>
      </c>
      <c r="C1665" s="21">
        <v>500000</v>
      </c>
      <c r="D1665" s="21">
        <v>600000</v>
      </c>
    </row>
    <row r="1666" spans="1:4" x14ac:dyDescent="0.25">
      <c r="A1666" s="37">
        <v>7</v>
      </c>
      <c r="B1666" s="82" t="s">
        <v>654</v>
      </c>
      <c r="C1666" s="14"/>
      <c r="D1666" s="14"/>
    </row>
    <row r="1667" spans="1:4" x14ac:dyDescent="0.25">
      <c r="A1667" s="37"/>
      <c r="B1667" s="82" t="s">
        <v>655</v>
      </c>
      <c r="C1667" s="21">
        <v>4200000</v>
      </c>
      <c r="D1667" s="21">
        <v>5000000</v>
      </c>
    </row>
    <row r="1668" spans="1:4" x14ac:dyDescent="0.25">
      <c r="A1668" s="37">
        <v>8</v>
      </c>
      <c r="B1668" s="82" t="s">
        <v>656</v>
      </c>
      <c r="C1668" s="21">
        <v>10000000</v>
      </c>
      <c r="D1668" s="21">
        <v>2000000</v>
      </c>
    </row>
    <row r="1669" spans="1:4" x14ac:dyDescent="0.25">
      <c r="A1669" s="37">
        <v>9</v>
      </c>
      <c r="B1669" s="14" t="s">
        <v>613</v>
      </c>
      <c r="C1669" s="21">
        <v>1000000</v>
      </c>
      <c r="D1669" s="21">
        <v>1000000</v>
      </c>
    </row>
    <row r="1670" spans="1:4" x14ac:dyDescent="0.25">
      <c r="A1670" s="37">
        <v>10</v>
      </c>
      <c r="B1670" s="82" t="s">
        <v>16</v>
      </c>
      <c r="C1670" s="21">
        <v>5000000</v>
      </c>
      <c r="D1670" s="21">
        <v>3000000</v>
      </c>
    </row>
    <row r="1671" spans="1:4" x14ac:dyDescent="0.25">
      <c r="A1671" s="37">
        <v>11</v>
      </c>
      <c r="B1671" s="82" t="s">
        <v>17</v>
      </c>
      <c r="C1671" s="21">
        <v>700000</v>
      </c>
      <c r="D1671" s="21">
        <v>700000</v>
      </c>
    </row>
    <row r="1672" spans="1:4" x14ac:dyDescent="0.25">
      <c r="A1672" s="37">
        <v>12</v>
      </c>
      <c r="B1672" s="16" t="s">
        <v>169</v>
      </c>
      <c r="C1672" s="21"/>
    </row>
    <row r="1673" spans="1:4" x14ac:dyDescent="0.25">
      <c r="A1673" s="37"/>
      <c r="B1673" s="83" t="s">
        <v>657</v>
      </c>
      <c r="C1673" s="21">
        <v>300000</v>
      </c>
      <c r="D1673" s="21">
        <v>300000</v>
      </c>
    </row>
    <row r="1674" spans="1:4" x14ac:dyDescent="0.25">
      <c r="A1674" s="37"/>
      <c r="B1674" s="83" t="s">
        <v>658</v>
      </c>
      <c r="C1674" s="25">
        <v>75000</v>
      </c>
      <c r="D1674" s="21">
        <v>75000</v>
      </c>
    </row>
    <row r="1675" spans="1:4" x14ac:dyDescent="0.25">
      <c r="A1675" s="37"/>
      <c r="B1675" s="83" t="s">
        <v>659</v>
      </c>
      <c r="C1675" s="25">
        <v>50000</v>
      </c>
      <c r="D1675" s="25">
        <v>50000</v>
      </c>
    </row>
    <row r="1676" spans="1:4" x14ac:dyDescent="0.25">
      <c r="A1676" s="14"/>
      <c r="B1676" s="83" t="s">
        <v>660</v>
      </c>
      <c r="C1676" s="25">
        <v>75000</v>
      </c>
      <c r="D1676" s="25">
        <v>75000</v>
      </c>
    </row>
    <row r="1677" spans="1:4" x14ac:dyDescent="0.25">
      <c r="A1677" s="14"/>
      <c r="B1677" s="83" t="s">
        <v>661</v>
      </c>
      <c r="C1677" s="25">
        <v>8800000</v>
      </c>
      <c r="D1677" s="25">
        <v>7000000</v>
      </c>
    </row>
    <row r="1678" spans="1:4" x14ac:dyDescent="0.25">
      <c r="A1678" s="14"/>
      <c r="B1678" s="83" t="s">
        <v>662</v>
      </c>
      <c r="C1678" s="25">
        <v>1000000</v>
      </c>
      <c r="D1678" s="25">
        <v>1000000</v>
      </c>
    </row>
    <row r="1679" spans="1:4" x14ac:dyDescent="0.25">
      <c r="A1679" s="14"/>
      <c r="B1679" s="14" t="s">
        <v>663</v>
      </c>
      <c r="C1679" s="21">
        <v>5000000</v>
      </c>
      <c r="D1679" s="21">
        <v>4000000</v>
      </c>
    </row>
    <row r="1680" spans="1:4" ht="15.75" x14ac:dyDescent="0.25">
      <c r="A1680" s="3"/>
      <c r="B1680" s="3"/>
      <c r="C1680" s="26"/>
      <c r="D1680" s="26"/>
    </row>
    <row r="1681" spans="1:4" ht="16.5" thickBot="1" x14ac:dyDescent="0.3">
      <c r="A1681" s="3"/>
      <c r="B1681" s="18" t="s">
        <v>50</v>
      </c>
      <c r="C1681" s="23">
        <f>SUM(C1661:C1679)</f>
        <v>45000000</v>
      </c>
      <c r="D1681" s="23">
        <f>SUM(D1661:D1679)</f>
        <v>40000000</v>
      </c>
    </row>
    <row r="1685" spans="1:4" x14ac:dyDescent="0.25">
      <c r="A1685" t="s">
        <v>362</v>
      </c>
    </row>
    <row r="1686" spans="1:4" ht="26.25" x14ac:dyDescent="0.4">
      <c r="A1686">
        <v>139</v>
      </c>
      <c r="B1686" s="2" t="s">
        <v>0</v>
      </c>
    </row>
    <row r="1687" spans="1:4" ht="15.75" x14ac:dyDescent="0.25">
      <c r="A1687" s="3"/>
      <c r="B1687" s="38" t="s">
        <v>664</v>
      </c>
    </row>
    <row r="1688" spans="1:4" ht="15.75" x14ac:dyDescent="0.25">
      <c r="A1688" s="3"/>
      <c r="B1688" s="5" t="s">
        <v>52</v>
      </c>
    </row>
    <row r="1689" spans="1:4" ht="15.75" x14ac:dyDescent="0.25">
      <c r="A1689" s="3"/>
    </row>
    <row r="1690" spans="1:4" ht="15.75" x14ac:dyDescent="0.25">
      <c r="A1690" s="8" t="s">
        <v>3</v>
      </c>
      <c r="B1690" s="9" t="s">
        <v>4</v>
      </c>
      <c r="C1690" s="9" t="s">
        <v>5</v>
      </c>
      <c r="D1690" s="9" t="s">
        <v>5</v>
      </c>
    </row>
    <row r="1691" spans="1:4" ht="15.75" x14ac:dyDescent="0.25">
      <c r="A1691" s="27" t="s">
        <v>6</v>
      </c>
      <c r="B1691" s="11"/>
      <c r="C1691" s="5" t="s">
        <v>7</v>
      </c>
      <c r="D1691" s="5" t="s">
        <v>7</v>
      </c>
    </row>
    <row r="1692" spans="1:4" ht="15.75" x14ac:dyDescent="0.25">
      <c r="A1692" s="11"/>
      <c r="B1692" s="11"/>
      <c r="C1692" s="5">
        <v>2011</v>
      </c>
      <c r="D1692" s="5">
        <v>2012</v>
      </c>
    </row>
    <row r="1693" spans="1:4" ht="16.5" thickBot="1" x14ac:dyDescent="0.3">
      <c r="A1693" s="12"/>
      <c r="B1693" s="12"/>
      <c r="C1693" s="13" t="s">
        <v>8</v>
      </c>
      <c r="D1693" s="13" t="s">
        <v>8</v>
      </c>
    </row>
    <row r="1694" spans="1:4" ht="15.75" x14ac:dyDescent="0.25">
      <c r="A1694" s="11"/>
      <c r="B1694" s="11"/>
      <c r="C1694" s="5"/>
      <c r="D1694" s="5"/>
    </row>
    <row r="1695" spans="1:4" x14ac:dyDescent="0.25">
      <c r="A1695" s="33">
        <v>2</v>
      </c>
      <c r="B1695" s="33" t="s">
        <v>300</v>
      </c>
      <c r="C1695" s="84">
        <v>10000000</v>
      </c>
      <c r="D1695" s="84">
        <v>15000000</v>
      </c>
    </row>
    <row r="1696" spans="1:4" x14ac:dyDescent="0.25">
      <c r="A1696" s="14">
        <v>3</v>
      </c>
      <c r="B1696" s="14" t="s">
        <v>9</v>
      </c>
      <c r="C1696" s="84">
        <v>500000</v>
      </c>
      <c r="D1696" s="84">
        <v>500000</v>
      </c>
    </row>
    <row r="1697" spans="1:4" x14ac:dyDescent="0.25">
      <c r="A1697" s="14">
        <v>4</v>
      </c>
      <c r="B1697" s="14" t="s">
        <v>10</v>
      </c>
      <c r="C1697" s="84">
        <v>100000</v>
      </c>
      <c r="D1697" s="84">
        <v>100000</v>
      </c>
    </row>
    <row r="1698" spans="1:4" x14ac:dyDescent="0.25">
      <c r="A1698" s="14">
        <v>5</v>
      </c>
      <c r="B1698" s="14" t="s">
        <v>11</v>
      </c>
      <c r="C1698" s="84">
        <v>1500000</v>
      </c>
      <c r="D1698" s="84">
        <v>1500000</v>
      </c>
    </row>
    <row r="1699" spans="1:4" x14ac:dyDescent="0.25">
      <c r="A1699" s="14">
        <v>6</v>
      </c>
      <c r="B1699" s="14" t="s">
        <v>309</v>
      </c>
      <c r="C1699" s="84">
        <v>1500000</v>
      </c>
      <c r="D1699" s="84">
        <v>1500000</v>
      </c>
    </row>
    <row r="1700" spans="1:4" x14ac:dyDescent="0.25">
      <c r="A1700" s="14">
        <v>7</v>
      </c>
      <c r="B1700" s="14" t="s">
        <v>585</v>
      </c>
      <c r="C1700" s="84">
        <v>10000000</v>
      </c>
      <c r="D1700" s="84">
        <v>5000000</v>
      </c>
    </row>
    <row r="1701" spans="1:4" x14ac:dyDescent="0.25">
      <c r="A1701" s="14">
        <v>8</v>
      </c>
      <c r="B1701" s="14" t="s">
        <v>53</v>
      </c>
      <c r="C1701" s="84"/>
      <c r="D1701" s="84"/>
    </row>
    <row r="1702" spans="1:4" x14ac:dyDescent="0.25">
      <c r="A1702" s="14"/>
      <c r="B1702" s="14" t="s">
        <v>665</v>
      </c>
      <c r="C1702" s="84">
        <v>15000000</v>
      </c>
      <c r="D1702" s="84">
        <v>10000000</v>
      </c>
    </row>
    <row r="1703" spans="1:4" x14ac:dyDescent="0.25">
      <c r="A1703" s="14"/>
      <c r="B1703" s="14" t="s">
        <v>666</v>
      </c>
      <c r="C1703" s="84">
        <v>20000000</v>
      </c>
      <c r="D1703" s="84">
        <v>10000000</v>
      </c>
    </row>
    <row r="1704" spans="1:4" x14ac:dyDescent="0.25">
      <c r="A1704" s="14">
        <v>9</v>
      </c>
      <c r="B1704" s="14" t="s">
        <v>613</v>
      </c>
      <c r="C1704" s="84">
        <v>500000</v>
      </c>
      <c r="D1704" s="84">
        <v>500000</v>
      </c>
    </row>
    <row r="1705" spans="1:4" x14ac:dyDescent="0.25">
      <c r="A1705" s="14">
        <v>10</v>
      </c>
      <c r="B1705" s="14" t="s">
        <v>667</v>
      </c>
      <c r="C1705" s="84"/>
      <c r="D1705" s="84"/>
    </row>
    <row r="1706" spans="1:4" x14ac:dyDescent="0.25">
      <c r="A1706" s="14"/>
      <c r="B1706" s="14" t="s">
        <v>668</v>
      </c>
      <c r="C1706" s="84">
        <v>12000000</v>
      </c>
      <c r="D1706" s="84">
        <v>10000000</v>
      </c>
    </row>
    <row r="1707" spans="1:4" x14ac:dyDescent="0.25">
      <c r="A1707" s="14"/>
      <c r="B1707" s="14" t="s">
        <v>669</v>
      </c>
      <c r="C1707" s="84">
        <v>4000000</v>
      </c>
      <c r="D1707" s="84">
        <v>2500000</v>
      </c>
    </row>
    <row r="1708" spans="1:4" x14ac:dyDescent="0.25">
      <c r="A1708" s="14"/>
      <c r="B1708" s="14" t="s">
        <v>670</v>
      </c>
      <c r="C1708" s="84">
        <v>3000000</v>
      </c>
      <c r="D1708" s="84">
        <v>1500000</v>
      </c>
    </row>
    <row r="1709" spans="1:4" x14ac:dyDescent="0.25">
      <c r="A1709" s="14"/>
      <c r="B1709" s="14" t="s">
        <v>671</v>
      </c>
      <c r="C1709" s="84">
        <v>2000000</v>
      </c>
      <c r="D1709" s="84">
        <v>1500000</v>
      </c>
    </row>
    <row r="1710" spans="1:4" x14ac:dyDescent="0.25">
      <c r="A1710" s="14"/>
      <c r="B1710" s="14" t="s">
        <v>672</v>
      </c>
      <c r="C1710" s="84">
        <v>1000000</v>
      </c>
      <c r="D1710" s="84">
        <v>1000000</v>
      </c>
    </row>
    <row r="1711" spans="1:4" x14ac:dyDescent="0.25">
      <c r="A1711" s="14">
        <v>11</v>
      </c>
      <c r="B1711" s="14" t="s">
        <v>17</v>
      </c>
      <c r="C1711" s="84">
        <v>1000000</v>
      </c>
      <c r="D1711" s="84">
        <v>1000000</v>
      </c>
    </row>
    <row r="1712" spans="1:4" x14ac:dyDescent="0.25">
      <c r="A1712" s="14">
        <v>12</v>
      </c>
      <c r="B1712" s="16" t="s">
        <v>169</v>
      </c>
      <c r="C1712" s="84"/>
      <c r="D1712" s="84"/>
    </row>
    <row r="1713" spans="1:4" x14ac:dyDescent="0.25">
      <c r="A1713" s="14"/>
      <c r="B1713" s="14" t="s">
        <v>673</v>
      </c>
      <c r="C1713" s="84">
        <v>1000000</v>
      </c>
      <c r="D1713" s="84">
        <v>1000000</v>
      </c>
    </row>
    <row r="1714" spans="1:4" x14ac:dyDescent="0.25">
      <c r="A1714" s="14"/>
      <c r="B1714" s="14" t="s">
        <v>674</v>
      </c>
      <c r="C1714" s="84">
        <v>30000000</v>
      </c>
      <c r="D1714" s="84">
        <v>1000000</v>
      </c>
    </row>
    <row r="1715" spans="1:4" x14ac:dyDescent="0.25">
      <c r="A1715" s="14"/>
      <c r="B1715" s="14" t="s">
        <v>675</v>
      </c>
      <c r="C1715" s="84">
        <v>1000000</v>
      </c>
      <c r="D1715" s="84">
        <v>1000000</v>
      </c>
    </row>
    <row r="1716" spans="1:4" x14ac:dyDescent="0.25">
      <c r="A1716" s="14"/>
      <c r="B1716" s="14" t="s">
        <v>676</v>
      </c>
      <c r="C1716" s="84">
        <v>1000000</v>
      </c>
      <c r="D1716" s="84">
        <v>1000000</v>
      </c>
    </row>
    <row r="1717" spans="1:4" x14ac:dyDescent="0.25">
      <c r="A1717" s="14"/>
      <c r="B1717" s="14" t="s">
        <v>677</v>
      </c>
      <c r="C1717" s="84">
        <v>1000000</v>
      </c>
      <c r="D1717" s="84">
        <v>1000000</v>
      </c>
    </row>
    <row r="1718" spans="1:4" x14ac:dyDescent="0.25">
      <c r="A1718" s="14"/>
      <c r="B1718" s="14" t="s">
        <v>678</v>
      </c>
      <c r="C1718" s="84">
        <v>167500000</v>
      </c>
      <c r="D1718" s="84">
        <v>154500000</v>
      </c>
    </row>
    <row r="1719" spans="1:4" x14ac:dyDescent="0.25">
      <c r="A1719" s="14"/>
      <c r="B1719" s="14" t="s">
        <v>679</v>
      </c>
      <c r="C1719" s="84">
        <v>450000</v>
      </c>
      <c r="D1719" s="84">
        <v>1000000</v>
      </c>
    </row>
    <row r="1720" spans="1:4" x14ac:dyDescent="0.25">
      <c r="A1720" s="14"/>
      <c r="B1720" s="14" t="s">
        <v>680</v>
      </c>
      <c r="C1720" s="84">
        <v>450000</v>
      </c>
      <c r="D1720" s="84">
        <v>400000</v>
      </c>
    </row>
    <row r="1721" spans="1:4" x14ac:dyDescent="0.25">
      <c r="A1721" s="14"/>
      <c r="B1721" s="14" t="s">
        <v>681</v>
      </c>
      <c r="C1721" s="84">
        <v>1000000</v>
      </c>
      <c r="D1721" s="84">
        <v>1000000</v>
      </c>
    </row>
    <row r="1722" spans="1:4" x14ac:dyDescent="0.25">
      <c r="A1722" s="14"/>
      <c r="B1722" s="14" t="s">
        <v>682</v>
      </c>
      <c r="C1722" s="84">
        <v>5000000</v>
      </c>
      <c r="D1722" s="84">
        <v>3000000</v>
      </c>
    </row>
    <row r="1723" spans="1:4" x14ac:dyDescent="0.25">
      <c r="A1723" s="14"/>
      <c r="B1723" s="14" t="s">
        <v>683</v>
      </c>
      <c r="C1723" s="84">
        <v>30000000</v>
      </c>
      <c r="D1723" s="84">
        <v>20000000</v>
      </c>
    </row>
    <row r="1724" spans="1:4" x14ac:dyDescent="0.25">
      <c r="A1724" s="14"/>
      <c r="B1724" s="14" t="s">
        <v>684</v>
      </c>
      <c r="C1724" s="84">
        <v>25000000</v>
      </c>
      <c r="D1724" s="84">
        <v>25000000</v>
      </c>
    </row>
    <row r="1725" spans="1:4" x14ac:dyDescent="0.25">
      <c r="A1725" s="14"/>
      <c r="B1725" s="14" t="s">
        <v>685</v>
      </c>
      <c r="C1725" s="84">
        <v>150000000</v>
      </c>
      <c r="D1725" s="84">
        <v>0</v>
      </c>
    </row>
    <row r="1726" spans="1:4" x14ac:dyDescent="0.25">
      <c r="A1726" s="14"/>
      <c r="B1726" s="14" t="s">
        <v>686</v>
      </c>
      <c r="C1726" s="84">
        <v>300000</v>
      </c>
      <c r="D1726" s="84">
        <v>300000</v>
      </c>
    </row>
    <row r="1727" spans="1:4" x14ac:dyDescent="0.25">
      <c r="A1727" s="14"/>
      <c r="B1727" s="14" t="s">
        <v>687</v>
      </c>
      <c r="C1727" s="84">
        <v>200000</v>
      </c>
      <c r="D1727" s="84">
        <v>200000</v>
      </c>
    </row>
    <row r="1728" spans="1:4" x14ac:dyDescent="0.25">
      <c r="A1728" s="14"/>
      <c r="B1728" s="14" t="s">
        <v>688</v>
      </c>
      <c r="C1728" s="84">
        <v>0</v>
      </c>
      <c r="D1728" s="84">
        <v>20000000</v>
      </c>
    </row>
    <row r="1729" spans="1:4" x14ac:dyDescent="0.25">
      <c r="A1729" s="14"/>
      <c r="B1729" s="14" t="s">
        <v>689</v>
      </c>
      <c r="C1729" s="84">
        <v>2000000</v>
      </c>
      <c r="D1729" s="84"/>
    </row>
    <row r="1730" spans="1:4" x14ac:dyDescent="0.25">
      <c r="A1730" s="14"/>
      <c r="B1730" s="14" t="s">
        <v>690</v>
      </c>
      <c r="C1730" s="84">
        <v>1000000</v>
      </c>
      <c r="D1730" s="84">
        <v>1000000</v>
      </c>
    </row>
    <row r="1731" spans="1:4" x14ac:dyDescent="0.25">
      <c r="A1731" s="14"/>
      <c r="B1731" s="67" t="s">
        <v>691</v>
      </c>
      <c r="C1731" s="84">
        <v>1000000</v>
      </c>
      <c r="D1731" s="84">
        <v>1000000</v>
      </c>
    </row>
    <row r="1732" spans="1:4" x14ac:dyDescent="0.25">
      <c r="B1732" s="67" t="s">
        <v>692</v>
      </c>
      <c r="C1732" s="84">
        <v>0</v>
      </c>
      <c r="D1732" s="84">
        <v>1000000</v>
      </c>
    </row>
    <row r="1733" spans="1:4" x14ac:dyDescent="0.25">
      <c r="B1733" s="67" t="s">
        <v>693</v>
      </c>
      <c r="C1733" s="84"/>
      <c r="D1733" s="84">
        <v>1000000</v>
      </c>
    </row>
    <row r="1734" spans="1:4" x14ac:dyDescent="0.25">
      <c r="B1734" s="67"/>
      <c r="C1734" s="84"/>
      <c r="D1734" s="84"/>
    </row>
    <row r="1735" spans="1:4" x14ac:dyDescent="0.25">
      <c r="B1735" s="67" t="s">
        <v>694</v>
      </c>
      <c r="C1735" s="84"/>
      <c r="D1735" s="84">
        <v>4000000</v>
      </c>
    </row>
    <row r="1736" spans="1:4" ht="16.5" thickBot="1" x14ac:dyDescent="0.3">
      <c r="B1736" s="18" t="s">
        <v>50</v>
      </c>
      <c r="C1736" s="23">
        <f>SUM(C1695:C1732)</f>
        <v>500000000</v>
      </c>
      <c r="D1736" s="23">
        <f>SUM(D1695:D1735)</f>
        <v>300000000</v>
      </c>
    </row>
    <row r="1741" spans="1:4" ht="26.25" x14ac:dyDescent="0.4">
      <c r="B1741" s="2" t="s">
        <v>0</v>
      </c>
      <c r="D1741">
        <v>140</v>
      </c>
    </row>
    <row r="1742" spans="1:4" ht="26.25" x14ac:dyDescent="0.4">
      <c r="A1742" s="3"/>
      <c r="B1742" s="2"/>
    </row>
    <row r="1743" spans="1:4" ht="15.75" x14ac:dyDescent="0.25">
      <c r="A1743" s="3"/>
      <c r="B1743" s="38" t="s">
        <v>695</v>
      </c>
    </row>
    <row r="1744" spans="1:4" ht="15.75" x14ac:dyDescent="0.25">
      <c r="A1744" s="3"/>
      <c r="B1744" s="5" t="s">
        <v>52</v>
      </c>
    </row>
    <row r="1745" spans="1:4" ht="15.75" x14ac:dyDescent="0.25">
      <c r="A1745" s="20"/>
    </row>
    <row r="1746" spans="1:4" ht="15.75" x14ac:dyDescent="0.25">
      <c r="A1746" s="8" t="s">
        <v>3</v>
      </c>
      <c r="B1746" s="9" t="s">
        <v>4</v>
      </c>
      <c r="C1746" s="9" t="s">
        <v>5</v>
      </c>
      <c r="D1746" s="9" t="s">
        <v>5</v>
      </c>
    </row>
    <row r="1747" spans="1:4" ht="15.75" x14ac:dyDescent="0.25">
      <c r="A1747" s="27" t="s">
        <v>6</v>
      </c>
      <c r="B1747" s="11"/>
      <c r="C1747" s="5" t="s">
        <v>7</v>
      </c>
      <c r="D1747" s="5" t="s">
        <v>7</v>
      </c>
    </row>
    <row r="1748" spans="1:4" ht="15.75" x14ac:dyDescent="0.25">
      <c r="A1748" s="11"/>
      <c r="B1748" s="11"/>
      <c r="C1748" s="5">
        <v>2011</v>
      </c>
      <c r="D1748" s="5">
        <v>2012</v>
      </c>
    </row>
    <row r="1749" spans="1:4" ht="16.5" thickBot="1" x14ac:dyDescent="0.3">
      <c r="A1749" s="12"/>
      <c r="B1749" s="12"/>
      <c r="C1749" s="13" t="s">
        <v>8</v>
      </c>
      <c r="D1749" s="13" t="s">
        <v>8</v>
      </c>
    </row>
    <row r="1750" spans="1:4" ht="15.75" x14ac:dyDescent="0.25">
      <c r="A1750" s="11"/>
      <c r="B1750" s="11"/>
      <c r="C1750" s="5"/>
      <c r="D1750" s="5"/>
    </row>
    <row r="1751" spans="1:4" x14ac:dyDescent="0.25">
      <c r="A1751" s="453">
        <v>2</v>
      </c>
      <c r="B1751" s="33" t="s">
        <v>300</v>
      </c>
      <c r="C1751" s="21">
        <v>1000000</v>
      </c>
      <c r="D1751" s="21">
        <v>1000000</v>
      </c>
    </row>
    <row r="1752" spans="1:4" x14ac:dyDescent="0.25">
      <c r="A1752" s="281">
        <v>3</v>
      </c>
      <c r="B1752" s="14" t="s">
        <v>9</v>
      </c>
      <c r="C1752" s="21">
        <v>0</v>
      </c>
      <c r="D1752" s="21">
        <v>360000</v>
      </c>
    </row>
    <row r="1753" spans="1:4" x14ac:dyDescent="0.25">
      <c r="A1753" s="281">
        <v>4</v>
      </c>
      <c r="B1753" s="14" t="s">
        <v>10</v>
      </c>
      <c r="C1753" s="21">
        <v>0</v>
      </c>
      <c r="D1753" s="21">
        <v>360000</v>
      </c>
    </row>
    <row r="1754" spans="1:4" x14ac:dyDescent="0.25">
      <c r="A1754" s="281">
        <v>5</v>
      </c>
      <c r="B1754" s="14" t="s">
        <v>11</v>
      </c>
      <c r="C1754" s="21">
        <v>0</v>
      </c>
      <c r="D1754" s="21">
        <v>500000</v>
      </c>
    </row>
    <row r="1755" spans="1:4" x14ac:dyDescent="0.25">
      <c r="A1755" s="281">
        <v>6</v>
      </c>
      <c r="B1755" s="14" t="s">
        <v>309</v>
      </c>
      <c r="C1755" s="21">
        <v>0</v>
      </c>
      <c r="D1755" s="21">
        <v>1000000</v>
      </c>
    </row>
    <row r="1756" spans="1:4" x14ac:dyDescent="0.25">
      <c r="A1756" s="281">
        <v>7</v>
      </c>
      <c r="B1756" s="14" t="s">
        <v>585</v>
      </c>
      <c r="C1756" s="21">
        <v>0</v>
      </c>
      <c r="D1756" s="21">
        <v>34800000</v>
      </c>
    </row>
    <row r="1757" spans="1:4" x14ac:dyDescent="0.25">
      <c r="A1757" s="281">
        <v>8</v>
      </c>
      <c r="B1757" s="14" t="s">
        <v>53</v>
      </c>
      <c r="C1757" s="21">
        <v>0</v>
      </c>
      <c r="D1757" s="21"/>
    </row>
    <row r="1758" spans="1:4" x14ac:dyDescent="0.25">
      <c r="A1758" s="281">
        <v>9</v>
      </c>
      <c r="B1758" s="14" t="s">
        <v>613</v>
      </c>
      <c r="C1758" s="21">
        <v>0</v>
      </c>
      <c r="D1758" s="21"/>
    </row>
    <row r="1759" spans="1:4" x14ac:dyDescent="0.25">
      <c r="A1759" s="281">
        <v>10</v>
      </c>
      <c r="B1759" s="14" t="s">
        <v>135</v>
      </c>
      <c r="C1759" s="21">
        <v>4000000</v>
      </c>
      <c r="D1759" s="21">
        <v>2000000</v>
      </c>
    </row>
    <row r="1760" spans="1:4" x14ac:dyDescent="0.25">
      <c r="A1760" s="281">
        <v>11</v>
      </c>
      <c r="B1760" s="14" t="s">
        <v>59</v>
      </c>
      <c r="C1760" s="21">
        <v>0</v>
      </c>
      <c r="D1760" s="21">
        <v>100000</v>
      </c>
    </row>
    <row r="1761" spans="1:4" x14ac:dyDescent="0.25">
      <c r="A1761" s="281">
        <v>12</v>
      </c>
      <c r="B1761" s="16" t="s">
        <v>169</v>
      </c>
      <c r="C1761" s="21"/>
      <c r="D1761" s="21"/>
    </row>
    <row r="1762" spans="1:4" x14ac:dyDescent="0.25">
      <c r="A1762" s="281"/>
      <c r="B1762" s="14" t="s">
        <v>4150</v>
      </c>
      <c r="C1762" s="21"/>
      <c r="D1762" s="21"/>
    </row>
    <row r="1763" spans="1:4" x14ac:dyDescent="0.25">
      <c r="A1763" s="14"/>
      <c r="B1763" s="14" t="s">
        <v>4151</v>
      </c>
      <c r="C1763" s="21">
        <v>5280000</v>
      </c>
      <c r="D1763" s="21">
        <v>7280000</v>
      </c>
    </row>
    <row r="1764" spans="1:4" x14ac:dyDescent="0.25">
      <c r="A1764" s="14"/>
      <c r="B1764" s="14" t="s">
        <v>696</v>
      </c>
      <c r="C1764" s="21">
        <v>5000000</v>
      </c>
      <c r="D1764" s="21">
        <v>12600000</v>
      </c>
    </row>
    <row r="1765" spans="1:4" x14ac:dyDescent="0.25">
      <c r="A1765" s="14"/>
      <c r="B1765" s="14" t="s">
        <v>4145</v>
      </c>
      <c r="C1765" s="21">
        <v>198000000</v>
      </c>
      <c r="D1765" s="21">
        <v>198000000</v>
      </c>
    </row>
    <row r="1766" spans="1:4" x14ac:dyDescent="0.25">
      <c r="A1766" s="14"/>
      <c r="B1766" s="14" t="s">
        <v>4146</v>
      </c>
      <c r="C1766" s="21">
        <v>130180000</v>
      </c>
      <c r="D1766" s="21">
        <v>0</v>
      </c>
    </row>
    <row r="1767" spans="1:4" x14ac:dyDescent="0.25">
      <c r="A1767" s="14"/>
      <c r="B1767" s="14" t="s">
        <v>4147</v>
      </c>
      <c r="C1767" s="21"/>
      <c r="D1767" s="21"/>
    </row>
    <row r="1768" spans="1:4" x14ac:dyDescent="0.25">
      <c r="A1768" s="14"/>
      <c r="B1768" s="14" t="s">
        <v>697</v>
      </c>
      <c r="C1768" s="21">
        <v>1000000</v>
      </c>
      <c r="D1768" s="21">
        <v>0</v>
      </c>
    </row>
    <row r="1769" spans="1:4" x14ac:dyDescent="0.25">
      <c r="A1769" s="14"/>
      <c r="B1769" s="14" t="s">
        <v>698</v>
      </c>
      <c r="C1769" s="21">
        <v>1000000</v>
      </c>
      <c r="D1769" s="21">
        <v>0</v>
      </c>
    </row>
    <row r="1770" spans="1:4" x14ac:dyDescent="0.25">
      <c r="A1770" s="14"/>
      <c r="B1770" s="14" t="s">
        <v>699</v>
      </c>
      <c r="C1770" s="21">
        <v>1040000</v>
      </c>
      <c r="D1770" s="21">
        <v>0</v>
      </c>
    </row>
    <row r="1771" spans="1:4" x14ac:dyDescent="0.25">
      <c r="A1771" s="14"/>
      <c r="B1771" s="14" t="s">
        <v>700</v>
      </c>
      <c r="C1771" s="21">
        <v>1500000</v>
      </c>
      <c r="D1771" s="21">
        <v>0</v>
      </c>
    </row>
    <row r="1772" spans="1:4" x14ac:dyDescent="0.25">
      <c r="B1772" s="14" t="s">
        <v>4148</v>
      </c>
    </row>
    <row r="1773" spans="1:4" ht="15.75" x14ac:dyDescent="0.25">
      <c r="B1773" s="14" t="s">
        <v>4149</v>
      </c>
      <c r="C1773" s="26">
        <v>0</v>
      </c>
      <c r="D1773" s="21">
        <v>30000000</v>
      </c>
    </row>
    <row r="1774" spans="1:4" ht="16.5" thickBot="1" x14ac:dyDescent="0.3">
      <c r="B1774" s="18" t="s">
        <v>50</v>
      </c>
      <c r="C1774" s="23">
        <f>SUM(C1751:C1773)</f>
        <v>348000000</v>
      </c>
      <c r="D1774" s="23">
        <f>SUM(D1751:D1773)</f>
        <v>288000000</v>
      </c>
    </row>
    <row r="1775" spans="1:4" x14ac:dyDescent="0.25">
      <c r="C1775" s="24"/>
      <c r="D1775" s="24"/>
    </row>
    <row r="1777" spans="1:4" x14ac:dyDescent="0.25">
      <c r="B1777" s="85" t="s">
        <v>701</v>
      </c>
    </row>
    <row r="1780" spans="1:4" ht="26.25" x14ac:dyDescent="0.4">
      <c r="A1780">
        <v>141</v>
      </c>
      <c r="B1780" s="2" t="s">
        <v>0</v>
      </c>
    </row>
    <row r="1781" spans="1:4" ht="26.25" x14ac:dyDescent="0.4">
      <c r="A1781" s="3"/>
      <c r="B1781" s="2"/>
    </row>
    <row r="1782" spans="1:4" ht="15.75" x14ac:dyDescent="0.25">
      <c r="A1782" s="3"/>
      <c r="B1782" s="38" t="s">
        <v>721</v>
      </c>
    </row>
    <row r="1783" spans="1:4" ht="15.75" x14ac:dyDescent="0.25">
      <c r="A1783" s="3"/>
      <c r="B1783" s="5" t="s">
        <v>722</v>
      </c>
    </row>
    <row r="1784" spans="1:4" ht="15.75" x14ac:dyDescent="0.25">
      <c r="A1784" s="3"/>
      <c r="B1784" s="5" t="s">
        <v>52</v>
      </c>
    </row>
    <row r="1785" spans="1:4" ht="15.75" x14ac:dyDescent="0.25">
      <c r="A1785" s="20"/>
    </row>
    <row r="1786" spans="1:4" ht="15.75" x14ac:dyDescent="0.25">
      <c r="A1786" s="8" t="s">
        <v>3</v>
      </c>
      <c r="B1786" s="9" t="s">
        <v>4</v>
      </c>
      <c r="C1786" s="9" t="s">
        <v>5</v>
      </c>
      <c r="D1786" s="9" t="s">
        <v>5</v>
      </c>
    </row>
    <row r="1787" spans="1:4" ht="15.75" x14ac:dyDescent="0.25">
      <c r="A1787" s="27" t="s">
        <v>6</v>
      </c>
      <c r="B1787" s="11"/>
      <c r="C1787" s="5" t="s">
        <v>7</v>
      </c>
      <c r="D1787" s="5" t="s">
        <v>7</v>
      </c>
    </row>
    <row r="1788" spans="1:4" ht="15.75" x14ac:dyDescent="0.25">
      <c r="A1788" s="11"/>
      <c r="B1788" s="11"/>
      <c r="C1788" s="5">
        <v>2011</v>
      </c>
      <c r="D1788" s="5">
        <v>2012</v>
      </c>
    </row>
    <row r="1789" spans="1:4" ht="16.5" thickBot="1" x14ac:dyDescent="0.3">
      <c r="A1789" s="12"/>
      <c r="B1789" s="12"/>
      <c r="C1789" s="13" t="s">
        <v>8</v>
      </c>
      <c r="D1789" s="13" t="s">
        <v>8</v>
      </c>
    </row>
    <row r="1790" spans="1:4" ht="15.75" x14ac:dyDescent="0.25">
      <c r="A1790" s="11"/>
      <c r="B1790" s="11"/>
    </row>
    <row r="1791" spans="1:4" x14ac:dyDescent="0.25">
      <c r="A1791" s="453">
        <v>2</v>
      </c>
      <c r="B1791" s="33" t="s">
        <v>300</v>
      </c>
      <c r="C1791" s="21">
        <v>27600000</v>
      </c>
      <c r="D1791" s="21">
        <v>3500000</v>
      </c>
    </row>
    <row r="1792" spans="1:4" x14ac:dyDescent="0.25">
      <c r="A1792" s="281">
        <v>3</v>
      </c>
      <c r="B1792" s="14" t="s">
        <v>9</v>
      </c>
      <c r="C1792" s="21">
        <v>100000</v>
      </c>
      <c r="D1792" s="21">
        <v>200000</v>
      </c>
    </row>
    <row r="1793" spans="1:4" x14ac:dyDescent="0.25">
      <c r="A1793" s="281">
        <v>4</v>
      </c>
      <c r="B1793" s="14" t="s">
        <v>10</v>
      </c>
      <c r="C1793" s="21">
        <v>100000</v>
      </c>
      <c r="D1793" s="21">
        <v>100000</v>
      </c>
    </row>
    <row r="1794" spans="1:4" x14ac:dyDescent="0.25">
      <c r="A1794" s="281">
        <v>5</v>
      </c>
      <c r="B1794" s="14" t="s">
        <v>11</v>
      </c>
      <c r="C1794" s="21">
        <v>3000000</v>
      </c>
      <c r="D1794" s="21">
        <v>2500000</v>
      </c>
    </row>
    <row r="1795" spans="1:4" x14ac:dyDescent="0.25">
      <c r="A1795" s="281">
        <v>6</v>
      </c>
      <c r="B1795" s="14" t="s">
        <v>309</v>
      </c>
      <c r="C1795" s="21">
        <v>5000000</v>
      </c>
      <c r="D1795" s="21">
        <v>1500000</v>
      </c>
    </row>
    <row r="1796" spans="1:4" x14ac:dyDescent="0.25">
      <c r="A1796" s="281">
        <v>7</v>
      </c>
      <c r="B1796" s="14" t="s">
        <v>585</v>
      </c>
      <c r="C1796" s="21">
        <v>4000000</v>
      </c>
      <c r="D1796" s="21">
        <v>2000000</v>
      </c>
    </row>
    <row r="1797" spans="1:4" x14ac:dyDescent="0.25">
      <c r="A1797" s="281">
        <v>8</v>
      </c>
      <c r="B1797" s="14" t="s">
        <v>723</v>
      </c>
      <c r="C1797" s="21">
        <v>2000000</v>
      </c>
      <c r="D1797" s="21">
        <v>0</v>
      </c>
    </row>
    <row r="1798" spans="1:4" x14ac:dyDescent="0.25">
      <c r="A1798" s="281">
        <v>9</v>
      </c>
      <c r="B1798" s="14" t="s">
        <v>613</v>
      </c>
      <c r="C1798" s="21">
        <v>200000</v>
      </c>
      <c r="D1798" s="21">
        <v>450000</v>
      </c>
    </row>
    <row r="1799" spans="1:4" x14ac:dyDescent="0.25">
      <c r="A1799" s="281">
        <v>10</v>
      </c>
      <c r="B1799" s="14" t="s">
        <v>135</v>
      </c>
      <c r="C1799" s="14"/>
      <c r="D1799" s="14"/>
    </row>
    <row r="1800" spans="1:4" x14ac:dyDescent="0.25">
      <c r="A1800" s="281"/>
      <c r="B1800" s="14" t="s">
        <v>724</v>
      </c>
      <c r="C1800" s="25">
        <v>45000000</v>
      </c>
      <c r="D1800" s="25">
        <v>20000000</v>
      </c>
    </row>
    <row r="1801" spans="1:4" x14ac:dyDescent="0.25">
      <c r="A1801" s="281"/>
      <c r="B1801" s="14" t="s">
        <v>725</v>
      </c>
      <c r="C1801" s="21">
        <v>0</v>
      </c>
      <c r="D1801" s="21">
        <v>12000000</v>
      </c>
    </row>
    <row r="1802" spans="1:4" x14ac:dyDescent="0.25">
      <c r="A1802" s="281"/>
      <c r="B1802" s="14" t="s">
        <v>726</v>
      </c>
      <c r="C1802" s="21">
        <v>100000000</v>
      </c>
      <c r="D1802" s="21">
        <v>200000000</v>
      </c>
    </row>
    <row r="1803" spans="1:4" x14ac:dyDescent="0.25">
      <c r="A1803" s="281"/>
      <c r="B1803" s="14" t="s">
        <v>727</v>
      </c>
      <c r="C1803" s="21">
        <v>12000000</v>
      </c>
      <c r="D1803" s="21">
        <v>0</v>
      </c>
    </row>
    <row r="1804" spans="1:4" x14ac:dyDescent="0.25">
      <c r="A1804" s="281"/>
      <c r="B1804" s="14" t="s">
        <v>728</v>
      </c>
      <c r="C1804" s="21">
        <v>0</v>
      </c>
      <c r="D1804" s="21">
        <v>36000000</v>
      </c>
    </row>
    <row r="1805" spans="1:4" x14ac:dyDescent="0.25">
      <c r="A1805" s="281">
        <v>11</v>
      </c>
      <c r="B1805" s="14" t="s">
        <v>59</v>
      </c>
      <c r="C1805" s="21">
        <v>1000000</v>
      </c>
      <c r="D1805" s="21">
        <v>1000000</v>
      </c>
    </row>
    <row r="1806" spans="1:4" x14ac:dyDescent="0.25">
      <c r="A1806" s="281">
        <v>12</v>
      </c>
      <c r="B1806" s="16" t="s">
        <v>169</v>
      </c>
      <c r="C1806" s="21"/>
      <c r="D1806" s="21"/>
    </row>
    <row r="1807" spans="1:4" x14ac:dyDescent="0.25">
      <c r="A1807" s="281"/>
      <c r="B1807" s="14" t="s">
        <v>729</v>
      </c>
      <c r="C1807" s="21">
        <v>12000000</v>
      </c>
      <c r="D1807" s="21">
        <v>2500000</v>
      </c>
    </row>
    <row r="1808" spans="1:4" x14ac:dyDescent="0.25">
      <c r="A1808" s="281"/>
      <c r="B1808" s="14" t="s">
        <v>730</v>
      </c>
      <c r="C1808" s="21">
        <v>4000000</v>
      </c>
      <c r="D1808" s="21">
        <v>4000000</v>
      </c>
    </row>
    <row r="1809" spans="1:4" x14ac:dyDescent="0.25">
      <c r="A1809" s="14"/>
      <c r="B1809" s="14" t="s">
        <v>731</v>
      </c>
      <c r="C1809" s="21">
        <v>1000000</v>
      </c>
      <c r="D1809" s="21">
        <v>2000000</v>
      </c>
    </row>
    <row r="1810" spans="1:4" x14ac:dyDescent="0.25">
      <c r="A1810" s="14"/>
      <c r="B1810" s="14" t="s">
        <v>732</v>
      </c>
      <c r="C1810" s="21">
        <v>2000000</v>
      </c>
      <c r="D1810" s="21"/>
    </row>
    <row r="1811" spans="1:4" x14ac:dyDescent="0.25">
      <c r="A1811" s="14"/>
      <c r="B1811" s="14" t="s">
        <v>733</v>
      </c>
      <c r="C1811" s="21">
        <v>1000000</v>
      </c>
      <c r="D1811" s="21"/>
    </row>
    <row r="1812" spans="1:4" x14ac:dyDescent="0.25">
      <c r="A1812" s="14"/>
      <c r="B1812" s="14" t="s">
        <v>734</v>
      </c>
      <c r="C1812" s="21">
        <v>10000000</v>
      </c>
      <c r="D1812" s="21">
        <v>0</v>
      </c>
    </row>
    <row r="1813" spans="1:4" x14ac:dyDescent="0.25">
      <c r="A1813" s="14"/>
      <c r="B1813" s="14" t="s">
        <v>735</v>
      </c>
      <c r="C1813" s="21">
        <v>1000000</v>
      </c>
      <c r="D1813" s="21">
        <v>250000</v>
      </c>
    </row>
    <row r="1814" spans="1:4" x14ac:dyDescent="0.25">
      <c r="A1814" s="14"/>
      <c r="B1814" s="14" t="s">
        <v>736</v>
      </c>
      <c r="C1814" s="21">
        <v>1500000</v>
      </c>
      <c r="D1814" s="21">
        <v>1000000</v>
      </c>
    </row>
    <row r="1815" spans="1:4" x14ac:dyDescent="0.25">
      <c r="A1815" s="14"/>
      <c r="B1815" s="14" t="s">
        <v>737</v>
      </c>
      <c r="C1815" s="21">
        <v>4000000</v>
      </c>
      <c r="D1815" s="21">
        <v>2000000</v>
      </c>
    </row>
    <row r="1816" spans="1:4" x14ac:dyDescent="0.25">
      <c r="A1816" s="14"/>
      <c r="B1816" s="14" t="s">
        <v>738</v>
      </c>
      <c r="C1816" s="21">
        <v>6000000</v>
      </c>
      <c r="D1816" s="21">
        <v>2500000</v>
      </c>
    </row>
    <row r="1817" spans="1:4" x14ac:dyDescent="0.25">
      <c r="A1817" s="14"/>
      <c r="B1817" s="14" t="s">
        <v>739</v>
      </c>
      <c r="C1817" s="21">
        <v>2000000</v>
      </c>
      <c r="D1817" s="21">
        <v>1000000</v>
      </c>
    </row>
    <row r="1818" spans="1:4" x14ac:dyDescent="0.25">
      <c r="A1818" s="14"/>
      <c r="B1818" s="14" t="s">
        <v>740</v>
      </c>
      <c r="C1818" s="21">
        <v>0</v>
      </c>
      <c r="D1818" s="21">
        <v>5000000</v>
      </c>
    </row>
    <row r="1819" spans="1:4" x14ac:dyDescent="0.25">
      <c r="B1819" s="14" t="s">
        <v>741</v>
      </c>
      <c r="C1819" s="21">
        <v>1000000</v>
      </c>
      <c r="D1819" s="21">
        <v>500000</v>
      </c>
    </row>
    <row r="1820" spans="1:4" ht="16.5" thickBot="1" x14ac:dyDescent="0.3">
      <c r="B1820" s="18" t="s">
        <v>50</v>
      </c>
      <c r="C1820" s="23">
        <f>SUM(C1791:C1819)</f>
        <v>245500000</v>
      </c>
      <c r="D1820" s="23">
        <f>SUM(D1791:D1819)</f>
        <v>300000000</v>
      </c>
    </row>
    <row r="1822" spans="1:4" x14ac:dyDescent="0.25">
      <c r="C1822" s="87"/>
      <c r="D1822" s="87"/>
    </row>
    <row r="1823" spans="1:4" ht="26.25" x14ac:dyDescent="0.4">
      <c r="B1823" s="2" t="s">
        <v>0</v>
      </c>
      <c r="D1823">
        <v>142</v>
      </c>
    </row>
    <row r="1824" spans="1:4" ht="26.25" x14ac:dyDescent="0.4">
      <c r="A1824" s="3"/>
      <c r="B1824" s="2"/>
    </row>
    <row r="1825" spans="1:4" ht="15.75" x14ac:dyDescent="0.25">
      <c r="A1825" s="3"/>
      <c r="B1825" s="38" t="s">
        <v>742</v>
      </c>
    </row>
    <row r="1826" spans="1:4" ht="15.75" x14ac:dyDescent="0.25">
      <c r="A1826" s="3"/>
      <c r="B1826" s="5" t="s">
        <v>52</v>
      </c>
    </row>
    <row r="1827" spans="1:4" ht="15.75" x14ac:dyDescent="0.25">
      <c r="A1827" s="20"/>
    </row>
    <row r="1828" spans="1:4" ht="15.75" x14ac:dyDescent="0.25">
      <c r="A1828" s="8" t="s">
        <v>3</v>
      </c>
      <c r="B1828" s="9" t="s">
        <v>4</v>
      </c>
      <c r="C1828" s="9" t="s">
        <v>5</v>
      </c>
      <c r="D1828" s="9" t="s">
        <v>5</v>
      </c>
    </row>
    <row r="1829" spans="1:4" ht="15.75" x14ac:dyDescent="0.25">
      <c r="A1829" s="27" t="s">
        <v>6</v>
      </c>
      <c r="B1829" s="11"/>
      <c r="C1829" s="5" t="s">
        <v>7</v>
      </c>
      <c r="D1829" s="5" t="s">
        <v>7</v>
      </c>
    </row>
    <row r="1830" spans="1:4" ht="15.75" x14ac:dyDescent="0.25">
      <c r="A1830" s="11"/>
      <c r="B1830" s="11"/>
      <c r="C1830" s="5">
        <v>2011</v>
      </c>
      <c r="D1830" s="5">
        <v>2012</v>
      </c>
    </row>
    <row r="1831" spans="1:4" ht="16.5" thickBot="1" x14ac:dyDescent="0.3">
      <c r="A1831" s="12"/>
      <c r="B1831" s="12"/>
      <c r="C1831" s="13" t="s">
        <v>8</v>
      </c>
      <c r="D1831" s="13" t="s">
        <v>8</v>
      </c>
    </row>
    <row r="1832" spans="1:4" ht="15.75" x14ac:dyDescent="0.25">
      <c r="A1832" s="11"/>
      <c r="B1832" s="11"/>
    </row>
    <row r="1833" spans="1:4" x14ac:dyDescent="0.25">
      <c r="A1833" s="33">
        <v>2</v>
      </c>
      <c r="B1833" s="33" t="s">
        <v>300</v>
      </c>
      <c r="C1833" s="21">
        <v>5000000</v>
      </c>
      <c r="D1833" s="21">
        <v>500000</v>
      </c>
    </row>
    <row r="1834" spans="1:4" x14ac:dyDescent="0.25">
      <c r="A1834" s="14">
        <v>3</v>
      </c>
      <c r="B1834" s="14" t="s">
        <v>9</v>
      </c>
      <c r="C1834" s="21">
        <v>300000</v>
      </c>
      <c r="D1834" s="21">
        <v>0</v>
      </c>
    </row>
    <row r="1835" spans="1:4" x14ac:dyDescent="0.25">
      <c r="A1835" s="14">
        <v>4</v>
      </c>
      <c r="B1835" s="14" t="s">
        <v>10</v>
      </c>
      <c r="C1835" s="21">
        <v>0</v>
      </c>
      <c r="D1835" s="21"/>
    </row>
    <row r="1836" spans="1:4" x14ac:dyDescent="0.25">
      <c r="A1836" s="14">
        <v>5</v>
      </c>
      <c r="B1836" s="14" t="s">
        <v>11</v>
      </c>
      <c r="C1836" s="21">
        <v>1250000</v>
      </c>
      <c r="D1836" s="21">
        <v>50000</v>
      </c>
    </row>
    <row r="1837" spans="1:4" x14ac:dyDescent="0.25">
      <c r="A1837" s="14">
        <v>6</v>
      </c>
      <c r="B1837" s="14" t="s">
        <v>309</v>
      </c>
      <c r="C1837" s="21">
        <v>1000000</v>
      </c>
      <c r="D1837" s="21">
        <v>200000</v>
      </c>
    </row>
    <row r="1838" spans="1:4" x14ac:dyDescent="0.25">
      <c r="A1838" s="14">
        <v>7</v>
      </c>
      <c r="B1838" s="14" t="s">
        <v>585</v>
      </c>
      <c r="C1838" s="21">
        <v>800000</v>
      </c>
      <c r="D1838" s="21">
        <v>300000</v>
      </c>
    </row>
    <row r="1839" spans="1:4" x14ac:dyDescent="0.25">
      <c r="A1839" s="14">
        <v>8</v>
      </c>
      <c r="B1839" s="14" t="s">
        <v>743</v>
      </c>
      <c r="C1839" s="21">
        <v>800000</v>
      </c>
      <c r="D1839" s="21">
        <v>0</v>
      </c>
    </row>
    <row r="1840" spans="1:4" x14ac:dyDescent="0.25">
      <c r="A1840" s="14">
        <v>9</v>
      </c>
      <c r="B1840" s="14" t="s">
        <v>613</v>
      </c>
      <c r="C1840" s="21">
        <v>0</v>
      </c>
      <c r="D1840" s="21"/>
    </row>
    <row r="1841" spans="1:4" x14ac:dyDescent="0.25">
      <c r="A1841" s="14">
        <v>10</v>
      </c>
      <c r="B1841" s="14" t="s">
        <v>135</v>
      </c>
      <c r="C1841" s="14"/>
      <c r="D1841" s="14"/>
    </row>
    <row r="1842" spans="1:4" x14ac:dyDescent="0.25">
      <c r="A1842" s="14"/>
      <c r="B1842" s="14" t="s">
        <v>744</v>
      </c>
      <c r="C1842" s="25">
        <v>5000000</v>
      </c>
      <c r="D1842" s="25">
        <v>2130000</v>
      </c>
    </row>
    <row r="1843" spans="1:4" x14ac:dyDescent="0.25">
      <c r="A1843" s="14"/>
      <c r="B1843" s="14" t="s">
        <v>745</v>
      </c>
      <c r="C1843" s="21">
        <v>34600000</v>
      </c>
      <c r="D1843" s="21">
        <v>14000000</v>
      </c>
    </row>
    <row r="1844" spans="1:4" x14ac:dyDescent="0.25">
      <c r="A1844" s="14">
        <v>11</v>
      </c>
      <c r="B1844" s="14" t="s">
        <v>59</v>
      </c>
      <c r="C1844" s="21">
        <v>400000</v>
      </c>
      <c r="D1844" s="21">
        <v>20000</v>
      </c>
    </row>
    <row r="1845" spans="1:4" x14ac:dyDescent="0.25">
      <c r="A1845" s="14">
        <v>12</v>
      </c>
      <c r="B1845" s="16" t="s">
        <v>169</v>
      </c>
      <c r="C1845" s="21"/>
      <c r="D1845" s="21"/>
    </row>
    <row r="1846" spans="1:4" x14ac:dyDescent="0.25">
      <c r="A1846" s="14"/>
      <c r="B1846" s="14" t="s">
        <v>746</v>
      </c>
      <c r="C1846" s="21">
        <v>2000000</v>
      </c>
      <c r="D1846" s="21">
        <v>100000</v>
      </c>
    </row>
    <row r="1847" spans="1:4" x14ac:dyDescent="0.25">
      <c r="A1847" s="14"/>
      <c r="B1847" s="14" t="s">
        <v>747</v>
      </c>
      <c r="C1847" s="21">
        <v>250000</v>
      </c>
      <c r="D1847" s="21">
        <v>0</v>
      </c>
    </row>
    <row r="1848" spans="1:4" x14ac:dyDescent="0.25">
      <c r="A1848" s="14"/>
      <c r="B1848" s="14" t="s">
        <v>748</v>
      </c>
      <c r="C1848" s="21">
        <v>500000</v>
      </c>
      <c r="D1848" s="21">
        <v>100000</v>
      </c>
    </row>
    <row r="1849" spans="1:4" x14ac:dyDescent="0.25">
      <c r="A1849" s="14"/>
      <c r="B1849" s="14" t="s">
        <v>749</v>
      </c>
      <c r="C1849" s="21">
        <v>24000000</v>
      </c>
      <c r="D1849" s="21">
        <v>6000000</v>
      </c>
    </row>
    <row r="1850" spans="1:4" x14ac:dyDescent="0.25">
      <c r="A1850" s="14"/>
      <c r="B1850" s="14" t="s">
        <v>750</v>
      </c>
      <c r="C1850" s="21">
        <v>3000000</v>
      </c>
      <c r="D1850" s="21">
        <v>0</v>
      </c>
    </row>
    <row r="1851" spans="1:4" ht="15.75" x14ac:dyDescent="0.25">
      <c r="B1851" s="3"/>
      <c r="C1851" s="26"/>
      <c r="D1851" s="26"/>
    </row>
    <row r="1852" spans="1:4" ht="16.5" thickBot="1" x14ac:dyDescent="0.3">
      <c r="B1852" s="18" t="s">
        <v>50</v>
      </c>
      <c r="C1852" s="23">
        <f>SUM(C1833:C1851)</f>
        <v>78900000</v>
      </c>
      <c r="D1852" s="23">
        <f>SUM(D1833:D1851)</f>
        <v>23400000</v>
      </c>
    </row>
    <row r="1853" spans="1:4" ht="15.75" x14ac:dyDescent="0.25">
      <c r="C1853" s="29"/>
      <c r="D1853" s="29"/>
    </row>
    <row r="1854" spans="1:4" ht="15.75" x14ac:dyDescent="0.25">
      <c r="B1854" s="18"/>
    </row>
    <row r="1855" spans="1:4" ht="26.25" x14ac:dyDescent="0.4">
      <c r="A1855">
        <v>143</v>
      </c>
      <c r="B1855" s="2" t="s">
        <v>4435</v>
      </c>
    </row>
    <row r="1856" spans="1:4" ht="26.25" x14ac:dyDescent="0.4">
      <c r="A1856" s="3"/>
      <c r="B1856" s="2"/>
    </row>
    <row r="1857" spans="1:4" ht="15.75" x14ac:dyDescent="0.25">
      <c r="A1857" s="3"/>
      <c r="B1857" s="38" t="s">
        <v>751</v>
      </c>
    </row>
    <row r="1858" spans="1:4" ht="15.75" x14ac:dyDescent="0.25">
      <c r="A1858" s="3"/>
      <c r="B1858" s="5" t="s">
        <v>52</v>
      </c>
    </row>
    <row r="1859" spans="1:4" ht="15.75" x14ac:dyDescent="0.25">
      <c r="A1859" s="20"/>
    </row>
    <row r="1860" spans="1:4" ht="15.75" x14ac:dyDescent="0.25">
      <c r="A1860" s="8" t="s">
        <v>3</v>
      </c>
      <c r="B1860" s="9" t="s">
        <v>4</v>
      </c>
      <c r="C1860" s="9" t="s">
        <v>5</v>
      </c>
      <c r="D1860" s="9" t="s">
        <v>5</v>
      </c>
    </row>
    <row r="1861" spans="1:4" ht="15.75" x14ac:dyDescent="0.25">
      <c r="A1861" s="27" t="s">
        <v>6</v>
      </c>
      <c r="B1861" s="11"/>
      <c r="C1861" s="5" t="s">
        <v>7</v>
      </c>
      <c r="D1861" s="5" t="s">
        <v>7</v>
      </c>
    </row>
    <row r="1862" spans="1:4" ht="15.75" x14ac:dyDescent="0.25">
      <c r="A1862" s="11"/>
      <c r="B1862" s="11"/>
      <c r="C1862" s="5">
        <v>2011</v>
      </c>
      <c r="D1862" s="5">
        <v>2012</v>
      </c>
    </row>
    <row r="1863" spans="1:4" ht="16.5" thickBot="1" x14ac:dyDescent="0.3">
      <c r="A1863" s="12"/>
      <c r="B1863" s="12"/>
      <c r="C1863" s="13" t="s">
        <v>8</v>
      </c>
      <c r="D1863" s="13" t="s">
        <v>8</v>
      </c>
    </row>
    <row r="1864" spans="1:4" ht="15.75" x14ac:dyDescent="0.25">
      <c r="A1864" s="11"/>
      <c r="B1864" s="11"/>
      <c r="C1864" s="5"/>
      <c r="D1864" s="5"/>
    </row>
    <row r="1865" spans="1:4" x14ac:dyDescent="0.25">
      <c r="A1865" s="453">
        <v>2</v>
      </c>
      <c r="B1865" s="33" t="s">
        <v>300</v>
      </c>
      <c r="C1865" s="21">
        <v>2235000</v>
      </c>
      <c r="D1865" s="21">
        <v>2235000</v>
      </c>
    </row>
    <row r="1866" spans="1:4" x14ac:dyDescent="0.25">
      <c r="A1866" s="281">
        <v>3</v>
      </c>
      <c r="B1866" s="14" t="s">
        <v>9</v>
      </c>
      <c r="C1866" s="21">
        <v>600000</v>
      </c>
      <c r="D1866" s="21">
        <v>600000</v>
      </c>
    </row>
    <row r="1867" spans="1:4" x14ac:dyDescent="0.25">
      <c r="A1867" s="281">
        <v>4</v>
      </c>
      <c r="B1867" s="14" t="s">
        <v>10</v>
      </c>
      <c r="C1867" s="21">
        <v>500000</v>
      </c>
      <c r="D1867" s="21">
        <v>500000</v>
      </c>
    </row>
    <row r="1868" spans="1:4" x14ac:dyDescent="0.25">
      <c r="A1868" s="281">
        <v>5</v>
      </c>
      <c r="B1868" s="14" t="s">
        <v>11</v>
      </c>
      <c r="C1868" s="21">
        <v>1000000</v>
      </c>
      <c r="D1868" s="21">
        <v>1500000</v>
      </c>
    </row>
    <row r="1869" spans="1:4" x14ac:dyDescent="0.25">
      <c r="A1869" s="281">
        <v>6</v>
      </c>
      <c r="B1869" s="14" t="s">
        <v>309</v>
      </c>
      <c r="C1869" s="21">
        <v>1000000</v>
      </c>
      <c r="D1869" s="21">
        <v>1000000</v>
      </c>
    </row>
    <row r="1870" spans="1:4" x14ac:dyDescent="0.25">
      <c r="A1870" s="281">
        <v>7</v>
      </c>
      <c r="B1870" s="14" t="s">
        <v>585</v>
      </c>
      <c r="C1870" s="21">
        <v>1500000</v>
      </c>
      <c r="D1870" s="21">
        <v>1000000</v>
      </c>
    </row>
    <row r="1871" spans="1:4" x14ac:dyDescent="0.25">
      <c r="A1871" s="281">
        <v>8</v>
      </c>
      <c r="B1871" s="14" t="s">
        <v>752</v>
      </c>
      <c r="C1871" s="21">
        <v>600000</v>
      </c>
      <c r="D1871" s="21">
        <v>600000</v>
      </c>
    </row>
    <row r="1872" spans="1:4" x14ac:dyDescent="0.25">
      <c r="A1872" s="281">
        <v>9</v>
      </c>
      <c r="B1872" s="14" t="s">
        <v>613</v>
      </c>
      <c r="C1872" s="21">
        <v>400000</v>
      </c>
      <c r="D1872" s="21">
        <v>400000</v>
      </c>
    </row>
    <row r="1873" spans="1:4" x14ac:dyDescent="0.25">
      <c r="A1873" s="281">
        <v>10</v>
      </c>
      <c r="B1873" s="14" t="s">
        <v>135</v>
      </c>
      <c r="C1873" s="21">
        <v>1000000</v>
      </c>
      <c r="D1873" s="21">
        <v>1000000</v>
      </c>
    </row>
    <row r="1874" spans="1:4" x14ac:dyDescent="0.25">
      <c r="A1874" s="281">
        <v>11</v>
      </c>
      <c r="B1874" s="14" t="s">
        <v>753</v>
      </c>
      <c r="C1874" s="21">
        <v>600000</v>
      </c>
      <c r="D1874" s="21">
        <v>600000</v>
      </c>
    </row>
    <row r="1875" spans="1:4" x14ac:dyDescent="0.25">
      <c r="A1875" s="281">
        <v>12</v>
      </c>
      <c r="B1875" s="16" t="s">
        <v>169</v>
      </c>
      <c r="C1875" s="21"/>
      <c r="D1875" s="21">
        <v>565000</v>
      </c>
    </row>
    <row r="1876" spans="1:4" x14ac:dyDescent="0.25">
      <c r="A1876" s="281"/>
      <c r="B1876" s="14" t="s">
        <v>754</v>
      </c>
      <c r="C1876" s="15">
        <v>80000</v>
      </c>
      <c r="D1876" s="15"/>
    </row>
    <row r="1877" spans="1:4" x14ac:dyDescent="0.25">
      <c r="A1877" s="281"/>
      <c r="B1877" s="14" t="s">
        <v>755</v>
      </c>
      <c r="C1877" s="15">
        <v>65000</v>
      </c>
      <c r="D1877" s="15"/>
    </row>
    <row r="1878" spans="1:4" x14ac:dyDescent="0.25">
      <c r="A1878" s="14"/>
      <c r="B1878" s="14" t="s">
        <v>756</v>
      </c>
      <c r="C1878" s="15">
        <v>120000</v>
      </c>
      <c r="D1878" s="15"/>
    </row>
    <row r="1879" spans="1:4" x14ac:dyDescent="0.25">
      <c r="A1879" s="14"/>
      <c r="B1879" s="14" t="s">
        <v>757</v>
      </c>
      <c r="C1879" s="15">
        <v>300000</v>
      </c>
      <c r="D1879" s="15"/>
    </row>
    <row r="1880" spans="1:4" ht="15.75" x14ac:dyDescent="0.25">
      <c r="B1880" s="3"/>
      <c r="C1880" s="26"/>
      <c r="D1880" s="26"/>
    </row>
    <row r="1881" spans="1:4" ht="16.5" thickBot="1" x14ac:dyDescent="0.3">
      <c r="B1881" s="18" t="s">
        <v>50</v>
      </c>
      <c r="C1881" s="23">
        <f>SUM(C1865:C1880)</f>
        <v>10000000</v>
      </c>
      <c r="D1881" s="23">
        <f>SUM(D1865:D1880)</f>
        <v>10000000</v>
      </c>
    </row>
    <row r="1886" spans="1:4" ht="26.25" x14ac:dyDescent="0.4">
      <c r="B1886" s="2" t="s">
        <v>4436</v>
      </c>
      <c r="D1886">
        <v>144</v>
      </c>
    </row>
    <row r="1887" spans="1:4" ht="26.25" x14ac:dyDescent="0.4">
      <c r="A1887" s="3"/>
      <c r="B1887" s="2"/>
    </row>
    <row r="1888" spans="1:4" ht="15.75" x14ac:dyDescent="0.25">
      <c r="A1888" s="3"/>
      <c r="B1888" s="5" t="s">
        <v>758</v>
      </c>
    </row>
    <row r="1889" spans="1:4" ht="15.75" x14ac:dyDescent="0.25">
      <c r="A1889" s="3"/>
      <c r="B1889" s="38" t="s">
        <v>759</v>
      </c>
    </row>
    <row r="1890" spans="1:4" ht="15.75" x14ac:dyDescent="0.25">
      <c r="A1890" s="3"/>
      <c r="B1890" s="5" t="s">
        <v>52</v>
      </c>
    </row>
    <row r="1891" spans="1:4" ht="15.75" x14ac:dyDescent="0.25">
      <c r="A1891" s="20"/>
    </row>
    <row r="1892" spans="1:4" ht="15.75" x14ac:dyDescent="0.25">
      <c r="A1892" s="8" t="s">
        <v>3</v>
      </c>
      <c r="B1892" s="9" t="s">
        <v>4</v>
      </c>
      <c r="C1892" s="9" t="s">
        <v>5</v>
      </c>
      <c r="D1892" s="9" t="s">
        <v>5</v>
      </c>
    </row>
    <row r="1893" spans="1:4" ht="15.75" x14ac:dyDescent="0.25">
      <c r="A1893" s="27" t="s">
        <v>6</v>
      </c>
      <c r="B1893" s="11"/>
      <c r="C1893" s="5" t="s">
        <v>7</v>
      </c>
      <c r="D1893" s="5" t="s">
        <v>7</v>
      </c>
    </row>
    <row r="1894" spans="1:4" ht="15.75" x14ac:dyDescent="0.25">
      <c r="A1894" s="11"/>
      <c r="B1894" s="11"/>
      <c r="C1894" s="5">
        <v>2011</v>
      </c>
      <c r="D1894" s="5">
        <v>2012</v>
      </c>
    </row>
    <row r="1895" spans="1:4" ht="16.5" thickBot="1" x14ac:dyDescent="0.3">
      <c r="A1895" s="12"/>
      <c r="B1895" s="12"/>
      <c r="C1895" s="13" t="s">
        <v>8</v>
      </c>
      <c r="D1895" s="13" t="s">
        <v>8</v>
      </c>
    </row>
    <row r="1896" spans="1:4" ht="15.75" x14ac:dyDescent="0.25">
      <c r="A1896" s="11"/>
      <c r="B1896" s="11"/>
      <c r="C1896" s="5"/>
      <c r="D1896" s="5"/>
    </row>
    <row r="1897" spans="1:4" x14ac:dyDescent="0.25">
      <c r="A1897" s="453">
        <v>2</v>
      </c>
      <c r="B1897" s="33" t="s">
        <v>300</v>
      </c>
      <c r="C1897" s="21">
        <v>8000000</v>
      </c>
      <c r="D1897" s="21">
        <v>10000000</v>
      </c>
    </row>
    <row r="1898" spans="1:4" x14ac:dyDescent="0.25">
      <c r="A1898" s="281">
        <v>3</v>
      </c>
      <c r="B1898" s="14" t="s">
        <v>9</v>
      </c>
      <c r="C1898" s="21">
        <v>2000000</v>
      </c>
      <c r="D1898" s="21">
        <v>2000000</v>
      </c>
    </row>
    <row r="1899" spans="1:4" x14ac:dyDescent="0.25">
      <c r="A1899" s="281">
        <v>4</v>
      </c>
      <c r="B1899" s="14" t="s">
        <v>10</v>
      </c>
      <c r="C1899" s="21">
        <v>50000</v>
      </c>
      <c r="D1899" s="21">
        <v>100000</v>
      </c>
    </row>
    <row r="1900" spans="1:4" x14ac:dyDescent="0.25">
      <c r="A1900" s="281">
        <v>5</v>
      </c>
      <c r="B1900" s="14" t="s">
        <v>11</v>
      </c>
      <c r="C1900" s="21">
        <v>500000</v>
      </c>
      <c r="D1900" s="21">
        <v>500000</v>
      </c>
    </row>
    <row r="1901" spans="1:4" x14ac:dyDescent="0.25">
      <c r="A1901" s="281">
        <v>6</v>
      </c>
      <c r="B1901" s="14" t="s">
        <v>309</v>
      </c>
      <c r="C1901" s="21">
        <v>500000</v>
      </c>
      <c r="D1901" s="21">
        <v>1000000</v>
      </c>
    </row>
    <row r="1902" spans="1:4" x14ac:dyDescent="0.25">
      <c r="A1902" s="281">
        <v>7</v>
      </c>
      <c r="B1902" s="14" t="s">
        <v>585</v>
      </c>
      <c r="C1902" s="21">
        <v>1500000</v>
      </c>
      <c r="D1902" s="21">
        <v>1500000</v>
      </c>
    </row>
    <row r="1903" spans="1:4" x14ac:dyDescent="0.25">
      <c r="A1903" s="281">
        <v>8</v>
      </c>
      <c r="B1903" s="14" t="s">
        <v>723</v>
      </c>
      <c r="C1903" s="21">
        <v>500000</v>
      </c>
      <c r="D1903" s="21">
        <v>500000</v>
      </c>
    </row>
    <row r="1904" spans="1:4" x14ac:dyDescent="0.25">
      <c r="A1904" s="281">
        <v>9</v>
      </c>
      <c r="B1904" s="14" t="s">
        <v>613</v>
      </c>
      <c r="C1904" s="21">
        <v>200000</v>
      </c>
      <c r="D1904" s="21">
        <v>500000</v>
      </c>
    </row>
    <row r="1905" spans="1:4" x14ac:dyDescent="0.25">
      <c r="A1905" s="281">
        <v>10</v>
      </c>
      <c r="B1905" s="14" t="s">
        <v>135</v>
      </c>
      <c r="C1905" s="21">
        <v>4130000</v>
      </c>
      <c r="D1905" s="21">
        <v>4130000</v>
      </c>
    </row>
    <row r="1906" spans="1:4" x14ac:dyDescent="0.25">
      <c r="A1906" s="281">
        <v>11</v>
      </c>
      <c r="B1906" s="14" t="s">
        <v>59</v>
      </c>
      <c r="C1906" s="21">
        <v>500000</v>
      </c>
      <c r="D1906" s="21">
        <v>500000</v>
      </c>
    </row>
    <row r="1907" spans="1:4" x14ac:dyDescent="0.25">
      <c r="A1907" s="281">
        <v>12</v>
      </c>
      <c r="B1907" s="16" t="s">
        <v>169</v>
      </c>
      <c r="C1907" s="21"/>
      <c r="D1907" s="21"/>
    </row>
    <row r="1908" spans="1:4" x14ac:dyDescent="0.25">
      <c r="A1908" s="281"/>
      <c r="B1908" s="14" t="s">
        <v>760</v>
      </c>
      <c r="C1908" s="21">
        <v>200000</v>
      </c>
      <c r="D1908" s="21">
        <v>200000</v>
      </c>
    </row>
    <row r="1909" spans="1:4" x14ac:dyDescent="0.25">
      <c r="A1909" s="281"/>
      <c r="B1909" s="14" t="s">
        <v>761</v>
      </c>
      <c r="C1909" s="21">
        <v>20000</v>
      </c>
      <c r="D1909" s="21">
        <v>20000</v>
      </c>
    </row>
    <row r="1910" spans="1:4" x14ac:dyDescent="0.25">
      <c r="A1910" s="14"/>
      <c r="B1910" s="14" t="s">
        <v>762</v>
      </c>
      <c r="C1910" s="21">
        <v>150000</v>
      </c>
      <c r="D1910" s="21">
        <v>150000</v>
      </c>
    </row>
    <row r="1911" spans="1:4" x14ac:dyDescent="0.25">
      <c r="A1911" s="14"/>
      <c r="B1911" s="14" t="s">
        <v>763</v>
      </c>
      <c r="C1911" s="21">
        <v>500000</v>
      </c>
      <c r="D1911" s="21">
        <v>500000</v>
      </c>
    </row>
    <row r="1912" spans="1:4" x14ac:dyDescent="0.25">
      <c r="A1912" s="14"/>
      <c r="B1912" s="14" t="s">
        <v>764</v>
      </c>
      <c r="C1912" s="21">
        <v>1500000</v>
      </c>
      <c r="D1912" s="21">
        <v>1500000</v>
      </c>
    </row>
    <row r="1913" spans="1:4" x14ac:dyDescent="0.25">
      <c r="A1913" s="14"/>
      <c r="B1913" s="14" t="s">
        <v>765</v>
      </c>
      <c r="C1913" s="21">
        <v>1000000</v>
      </c>
      <c r="D1913" s="21">
        <v>1000000</v>
      </c>
    </row>
    <row r="1914" spans="1:4" x14ac:dyDescent="0.25">
      <c r="A1914" s="14"/>
      <c r="B1914" s="14" t="s">
        <v>766</v>
      </c>
      <c r="C1914" s="21">
        <v>250000</v>
      </c>
      <c r="D1914" s="21">
        <v>400000</v>
      </c>
    </row>
    <row r="1915" spans="1:4" x14ac:dyDescent="0.25">
      <c r="A1915" s="14"/>
      <c r="B1915" s="14" t="s">
        <v>767</v>
      </c>
      <c r="C1915" s="21">
        <v>100000</v>
      </c>
      <c r="D1915" s="21">
        <v>100000</v>
      </c>
    </row>
    <row r="1916" spans="1:4" x14ac:dyDescent="0.25">
      <c r="A1916" s="14"/>
      <c r="B1916" s="14" t="s">
        <v>768</v>
      </c>
      <c r="C1916" s="21">
        <v>200000</v>
      </c>
      <c r="D1916" s="21">
        <v>200000</v>
      </c>
    </row>
    <row r="1917" spans="1:4" x14ac:dyDescent="0.25">
      <c r="B1917" s="14" t="s">
        <v>769</v>
      </c>
      <c r="C1917" s="21">
        <v>200000</v>
      </c>
      <c r="D1917" s="21">
        <v>200000</v>
      </c>
    </row>
    <row r="1918" spans="1:4" ht="16.5" thickBot="1" x14ac:dyDescent="0.3">
      <c r="B1918" s="18" t="s">
        <v>50</v>
      </c>
      <c r="C1918" s="23">
        <f>SUM(C1897:C1917)</f>
        <v>22000000</v>
      </c>
      <c r="D1918" s="23">
        <f>SUM(D1897:D1917)</f>
        <v>25000000</v>
      </c>
    </row>
    <row r="1922" spans="1:4" ht="26.25" x14ac:dyDescent="0.4">
      <c r="A1922">
        <v>145</v>
      </c>
      <c r="B1922" s="2" t="s">
        <v>4436</v>
      </c>
    </row>
    <row r="1923" spans="1:4" ht="26.25" x14ac:dyDescent="0.4">
      <c r="A1923" s="3"/>
      <c r="B1923" s="2"/>
    </row>
    <row r="1924" spans="1:4" ht="15.75" x14ac:dyDescent="0.25">
      <c r="A1924" s="3"/>
      <c r="B1924" s="38" t="s">
        <v>770</v>
      </c>
    </row>
    <row r="1925" spans="1:4" ht="15.75" x14ac:dyDescent="0.25">
      <c r="A1925" s="3"/>
      <c r="B1925" s="5" t="s">
        <v>52</v>
      </c>
    </row>
    <row r="1926" spans="1:4" ht="15.75" x14ac:dyDescent="0.25">
      <c r="A1926" s="20"/>
    </row>
    <row r="1927" spans="1:4" ht="15.75" x14ac:dyDescent="0.25">
      <c r="A1927" s="8" t="s">
        <v>3</v>
      </c>
      <c r="B1927" s="9" t="s">
        <v>4</v>
      </c>
      <c r="C1927" s="9" t="s">
        <v>5</v>
      </c>
      <c r="D1927" s="9" t="s">
        <v>5</v>
      </c>
    </row>
    <row r="1928" spans="1:4" ht="15.75" x14ac:dyDescent="0.25">
      <c r="A1928" s="10" t="s">
        <v>6</v>
      </c>
      <c r="B1928" s="11"/>
      <c r="C1928" s="5" t="s">
        <v>7</v>
      </c>
      <c r="D1928" s="5" t="s">
        <v>7</v>
      </c>
    </row>
    <row r="1929" spans="1:4" ht="15.75" x14ac:dyDescent="0.25">
      <c r="A1929" s="11"/>
      <c r="B1929" s="11"/>
      <c r="C1929" s="5">
        <v>2011</v>
      </c>
      <c r="D1929" s="5">
        <v>2012</v>
      </c>
    </row>
    <row r="1930" spans="1:4" ht="16.5" thickBot="1" x14ac:dyDescent="0.3">
      <c r="A1930" s="12"/>
      <c r="B1930" s="12"/>
      <c r="C1930" s="13" t="s">
        <v>8</v>
      </c>
      <c r="D1930" s="13" t="s">
        <v>8</v>
      </c>
    </row>
    <row r="1931" spans="1:4" ht="15.75" x14ac:dyDescent="0.25">
      <c r="A1931" s="11"/>
      <c r="B1931" s="11"/>
      <c r="C1931" s="5"/>
      <c r="D1931" s="5"/>
    </row>
    <row r="1932" spans="1:4" x14ac:dyDescent="0.25">
      <c r="A1932" s="453">
        <v>2</v>
      </c>
      <c r="B1932" s="33" t="s">
        <v>300</v>
      </c>
      <c r="C1932" s="76">
        <v>15000000</v>
      </c>
      <c r="D1932" s="76">
        <v>5000000</v>
      </c>
    </row>
    <row r="1933" spans="1:4" x14ac:dyDescent="0.25">
      <c r="A1933" s="281">
        <v>3</v>
      </c>
      <c r="B1933" s="14" t="s">
        <v>9</v>
      </c>
      <c r="C1933" s="76">
        <v>1000000</v>
      </c>
      <c r="D1933" s="76">
        <v>250000</v>
      </c>
    </row>
    <row r="1934" spans="1:4" x14ac:dyDescent="0.25">
      <c r="A1934" s="281">
        <v>4</v>
      </c>
      <c r="B1934" s="32" t="s">
        <v>10</v>
      </c>
      <c r="C1934" s="76">
        <v>700000</v>
      </c>
      <c r="D1934" s="76">
        <v>300000</v>
      </c>
    </row>
    <row r="1935" spans="1:4" x14ac:dyDescent="0.25">
      <c r="A1935" s="281">
        <v>5</v>
      </c>
      <c r="B1935" s="32" t="s">
        <v>11</v>
      </c>
      <c r="C1935" s="76">
        <v>1500000</v>
      </c>
      <c r="D1935" s="76">
        <v>2000000</v>
      </c>
    </row>
    <row r="1936" spans="1:4" x14ac:dyDescent="0.25">
      <c r="A1936" s="281">
        <v>6</v>
      </c>
      <c r="B1936" s="32" t="s">
        <v>631</v>
      </c>
      <c r="C1936" s="76">
        <v>2000000</v>
      </c>
      <c r="D1936" s="76">
        <v>2000000</v>
      </c>
    </row>
    <row r="1937" spans="1:4" x14ac:dyDescent="0.25">
      <c r="A1937" s="281">
        <v>7</v>
      </c>
      <c r="B1937" s="32" t="s">
        <v>123</v>
      </c>
      <c r="C1937" s="76">
        <v>7000000</v>
      </c>
      <c r="D1937" s="76">
        <v>3000000</v>
      </c>
    </row>
    <row r="1938" spans="1:4" x14ac:dyDescent="0.25">
      <c r="A1938" s="281">
        <v>8</v>
      </c>
      <c r="B1938" s="32" t="s">
        <v>771</v>
      </c>
      <c r="C1938" s="76">
        <v>3000000</v>
      </c>
      <c r="D1938" s="76">
        <v>1000000</v>
      </c>
    </row>
    <row r="1939" spans="1:4" x14ac:dyDescent="0.25">
      <c r="A1939" s="281">
        <v>9</v>
      </c>
      <c r="B1939" s="14" t="s">
        <v>613</v>
      </c>
      <c r="C1939" s="76">
        <v>77000000</v>
      </c>
      <c r="D1939" s="76">
        <v>36000000</v>
      </c>
    </row>
    <row r="1940" spans="1:4" x14ac:dyDescent="0.25">
      <c r="A1940" s="281">
        <v>10</v>
      </c>
      <c r="B1940" s="32" t="s">
        <v>16</v>
      </c>
      <c r="C1940" s="76">
        <v>5000000</v>
      </c>
      <c r="D1940" s="76">
        <v>6000000</v>
      </c>
    </row>
    <row r="1941" spans="1:4" x14ac:dyDescent="0.25">
      <c r="A1941" s="281">
        <v>11</v>
      </c>
      <c r="B1941" s="32" t="s">
        <v>59</v>
      </c>
      <c r="C1941" s="76">
        <v>2000000</v>
      </c>
      <c r="D1941" s="76">
        <v>2000000</v>
      </c>
    </row>
    <row r="1942" spans="1:4" x14ac:dyDescent="0.25">
      <c r="A1942" s="281">
        <v>12</v>
      </c>
      <c r="B1942" s="16" t="s">
        <v>169</v>
      </c>
      <c r="C1942" s="59"/>
      <c r="D1942" s="59"/>
    </row>
    <row r="1943" spans="1:4" x14ac:dyDescent="0.25">
      <c r="A1943" s="281" t="s">
        <v>106</v>
      </c>
      <c r="B1943" s="32" t="s">
        <v>772</v>
      </c>
      <c r="C1943" s="76">
        <v>1500000</v>
      </c>
      <c r="D1943" s="76">
        <v>600000</v>
      </c>
    </row>
    <row r="1944" spans="1:4" x14ac:dyDescent="0.25">
      <c r="A1944" s="281" t="s">
        <v>108</v>
      </c>
      <c r="B1944" s="32" t="s">
        <v>773</v>
      </c>
      <c r="C1944" s="76">
        <v>1000000</v>
      </c>
      <c r="D1944" s="76">
        <v>1000000</v>
      </c>
    </row>
    <row r="1945" spans="1:4" x14ac:dyDescent="0.25">
      <c r="A1945" s="281" t="s">
        <v>110</v>
      </c>
      <c r="B1945" s="32" t="s">
        <v>774</v>
      </c>
      <c r="C1945" s="76">
        <v>2000000</v>
      </c>
      <c r="D1945" s="76">
        <v>5000000</v>
      </c>
    </row>
    <row r="1946" spans="1:4" x14ac:dyDescent="0.25">
      <c r="A1946" s="281" t="s">
        <v>477</v>
      </c>
      <c r="B1946" s="32" t="s">
        <v>775</v>
      </c>
      <c r="C1946" s="76">
        <v>5000000</v>
      </c>
      <c r="D1946" s="76">
        <v>20000000</v>
      </c>
    </row>
    <row r="1947" spans="1:4" x14ac:dyDescent="0.25">
      <c r="A1947" s="281" t="s">
        <v>479</v>
      </c>
      <c r="B1947" s="32" t="s">
        <v>776</v>
      </c>
    </row>
    <row r="1948" spans="1:4" x14ac:dyDescent="0.25">
      <c r="A1948" s="281"/>
      <c r="B1948" s="32" t="s">
        <v>777</v>
      </c>
      <c r="C1948" s="76">
        <v>6000000</v>
      </c>
      <c r="D1948" s="76">
        <v>6000000</v>
      </c>
    </row>
    <row r="1949" spans="1:4" x14ac:dyDescent="0.25">
      <c r="A1949" s="281" t="s">
        <v>481</v>
      </c>
      <c r="B1949" s="32" t="s">
        <v>778</v>
      </c>
      <c r="C1949" s="76">
        <v>1000000</v>
      </c>
      <c r="D1949" s="76">
        <v>200000</v>
      </c>
    </row>
    <row r="1950" spans="1:4" x14ac:dyDescent="0.25">
      <c r="A1950" s="281"/>
      <c r="B1950" s="32" t="s">
        <v>779</v>
      </c>
      <c r="C1950" s="17">
        <v>0</v>
      </c>
      <c r="D1950" s="17">
        <v>0</v>
      </c>
    </row>
    <row r="1951" spans="1:4" x14ac:dyDescent="0.25">
      <c r="A1951" s="281" t="s">
        <v>483</v>
      </c>
      <c r="B1951" s="32" t="s">
        <v>780</v>
      </c>
      <c r="C1951" s="76">
        <v>5000000</v>
      </c>
      <c r="D1951" s="76">
        <v>3500000</v>
      </c>
    </row>
    <row r="1952" spans="1:4" x14ac:dyDescent="0.25">
      <c r="A1952" s="281" t="s">
        <v>485</v>
      </c>
      <c r="B1952" s="32" t="s">
        <v>781</v>
      </c>
      <c r="C1952" s="76">
        <v>500000</v>
      </c>
      <c r="D1952" s="76">
        <v>500000</v>
      </c>
    </row>
    <row r="1953" spans="1:4" x14ac:dyDescent="0.25">
      <c r="A1953" s="281" t="s">
        <v>487</v>
      </c>
      <c r="B1953" s="32" t="s">
        <v>782</v>
      </c>
      <c r="C1953" s="76">
        <v>4000000</v>
      </c>
      <c r="D1953" s="76">
        <v>0</v>
      </c>
    </row>
    <row r="1954" spans="1:4" x14ac:dyDescent="0.25">
      <c r="A1954" s="281" t="s">
        <v>489</v>
      </c>
      <c r="B1954" s="32" t="s">
        <v>783</v>
      </c>
      <c r="C1954" s="15">
        <v>4000000</v>
      </c>
      <c r="D1954" s="15">
        <v>1000000</v>
      </c>
    </row>
    <row r="1955" spans="1:4" x14ac:dyDescent="0.25">
      <c r="A1955" s="281" t="s">
        <v>491</v>
      </c>
      <c r="B1955" s="88" t="s">
        <v>784</v>
      </c>
      <c r="C1955" s="14"/>
      <c r="D1955" s="14"/>
    </row>
    <row r="1956" spans="1:4" x14ac:dyDescent="0.25">
      <c r="A1956" s="281"/>
      <c r="B1956" s="88" t="s">
        <v>785</v>
      </c>
      <c r="C1956" s="89">
        <v>2000000</v>
      </c>
      <c r="D1956" s="89">
        <v>2500000</v>
      </c>
    </row>
    <row r="1957" spans="1:4" x14ac:dyDescent="0.25">
      <c r="A1957" s="281" t="s">
        <v>493</v>
      </c>
      <c r="B1957" s="14" t="s">
        <v>786</v>
      </c>
      <c r="C1957" s="89">
        <v>1000000</v>
      </c>
      <c r="D1957" s="89"/>
    </row>
    <row r="1958" spans="1:4" x14ac:dyDescent="0.25">
      <c r="A1958" s="281" t="s">
        <v>495</v>
      </c>
      <c r="B1958" s="88" t="s">
        <v>787</v>
      </c>
      <c r="C1958" s="89">
        <v>300000</v>
      </c>
      <c r="D1958" s="89"/>
    </row>
    <row r="1959" spans="1:4" x14ac:dyDescent="0.25">
      <c r="A1959" s="281" t="s">
        <v>497</v>
      </c>
      <c r="B1959" s="88" t="s">
        <v>788</v>
      </c>
      <c r="C1959" s="89">
        <v>1500000</v>
      </c>
      <c r="D1959" s="89"/>
    </row>
    <row r="1960" spans="1:4" x14ac:dyDescent="0.25">
      <c r="A1960" s="281" t="s">
        <v>499</v>
      </c>
      <c r="B1960" s="88" t="s">
        <v>789</v>
      </c>
      <c r="C1960" s="89">
        <v>1000000</v>
      </c>
      <c r="D1960" s="89"/>
    </row>
    <row r="1961" spans="1:4" x14ac:dyDescent="0.25">
      <c r="A1961" s="281" t="s">
        <v>501</v>
      </c>
      <c r="B1961" s="32" t="s">
        <v>790</v>
      </c>
      <c r="C1961" s="21">
        <v>0</v>
      </c>
      <c r="D1961" s="21">
        <v>4500000</v>
      </c>
    </row>
    <row r="1962" spans="1:4" x14ac:dyDescent="0.25">
      <c r="A1962" s="281" t="s">
        <v>503</v>
      </c>
      <c r="B1962" s="32" t="s">
        <v>791</v>
      </c>
      <c r="C1962" s="21">
        <v>0</v>
      </c>
      <c r="D1962" s="21">
        <v>125000000</v>
      </c>
    </row>
    <row r="1963" spans="1:4" x14ac:dyDescent="0.25">
      <c r="A1963" s="281"/>
      <c r="B1963" s="32" t="s">
        <v>792</v>
      </c>
      <c r="C1963" s="21">
        <v>0</v>
      </c>
      <c r="D1963" s="21">
        <v>1000000</v>
      </c>
    </row>
    <row r="1964" spans="1:4" x14ac:dyDescent="0.25">
      <c r="A1964" s="175"/>
    </row>
    <row r="1965" spans="1:4" ht="16.5" thickBot="1" x14ac:dyDescent="0.3">
      <c r="A1965" s="175"/>
      <c r="B1965" s="18" t="s">
        <v>50</v>
      </c>
      <c r="C1965" s="23">
        <f>SUM(C1931:C1964)</f>
        <v>150000000</v>
      </c>
      <c r="D1965" s="23">
        <f>SUM(D1931:D1964)</f>
        <v>228350000</v>
      </c>
    </row>
    <row r="1966" spans="1:4" ht="15.75" x14ac:dyDescent="0.25">
      <c r="A1966" s="175"/>
      <c r="C1966" s="19"/>
      <c r="D1966" s="19"/>
    </row>
    <row r="1967" spans="1:4" x14ac:dyDescent="0.25">
      <c r="A1967" s="175"/>
    </row>
    <row r="1969" spans="1:4" ht="26.25" x14ac:dyDescent="0.4">
      <c r="B1969" s="2" t="s">
        <v>0</v>
      </c>
      <c r="D1969">
        <v>146</v>
      </c>
    </row>
    <row r="1970" spans="1:4" ht="26.25" x14ac:dyDescent="0.4">
      <c r="A1970" s="3"/>
      <c r="B1970" s="2"/>
    </row>
    <row r="1971" spans="1:4" ht="15.75" x14ac:dyDescent="0.25">
      <c r="A1971" s="3"/>
      <c r="B1971" s="38" t="s">
        <v>793</v>
      </c>
    </row>
    <row r="1972" spans="1:4" ht="15.75" x14ac:dyDescent="0.25">
      <c r="A1972" s="3"/>
      <c r="B1972" s="5" t="s">
        <v>52</v>
      </c>
    </row>
    <row r="1973" spans="1:4" ht="15.75" x14ac:dyDescent="0.25">
      <c r="A1973" s="20"/>
    </row>
    <row r="1974" spans="1:4" ht="15.75" x14ac:dyDescent="0.25">
      <c r="A1974" s="8" t="s">
        <v>3</v>
      </c>
      <c r="B1974" s="9" t="s">
        <v>4</v>
      </c>
      <c r="C1974" s="9" t="s">
        <v>5</v>
      </c>
      <c r="D1974" s="9" t="s">
        <v>5</v>
      </c>
    </row>
    <row r="1975" spans="1:4" ht="15.75" x14ac:dyDescent="0.25">
      <c r="A1975" s="27" t="s">
        <v>6</v>
      </c>
      <c r="B1975" s="11"/>
      <c r="C1975" s="5" t="s">
        <v>7</v>
      </c>
      <c r="D1975" s="5" t="s">
        <v>7</v>
      </c>
    </row>
    <row r="1976" spans="1:4" ht="15.75" x14ac:dyDescent="0.25">
      <c r="A1976" s="11"/>
      <c r="B1976" s="11"/>
      <c r="C1976" s="5">
        <v>2011</v>
      </c>
      <c r="D1976" s="5">
        <v>2012</v>
      </c>
    </row>
    <row r="1977" spans="1:4" ht="16.5" thickBot="1" x14ac:dyDescent="0.3">
      <c r="A1977" s="12"/>
      <c r="B1977" s="12"/>
      <c r="C1977" s="13" t="s">
        <v>8</v>
      </c>
      <c r="D1977" s="13" t="s">
        <v>8</v>
      </c>
    </row>
    <row r="1978" spans="1:4" ht="15.75" x14ac:dyDescent="0.25">
      <c r="A1978" s="11"/>
      <c r="B1978" s="11"/>
      <c r="C1978" s="5"/>
      <c r="D1978" s="5"/>
    </row>
    <row r="1979" spans="1:4" x14ac:dyDescent="0.25">
      <c r="A1979" s="33">
        <v>2</v>
      </c>
      <c r="B1979" s="33" t="s">
        <v>300</v>
      </c>
      <c r="C1979" s="15">
        <v>4000000</v>
      </c>
      <c r="D1979" s="15">
        <v>4500000</v>
      </c>
    </row>
    <row r="1980" spans="1:4" x14ac:dyDescent="0.25">
      <c r="A1980" s="33">
        <v>3</v>
      </c>
      <c r="B1980" s="14" t="s">
        <v>9</v>
      </c>
      <c r="C1980" s="15">
        <v>250000</v>
      </c>
      <c r="D1980" s="15">
        <v>500000</v>
      </c>
    </row>
    <row r="1981" spans="1:4" x14ac:dyDescent="0.25">
      <c r="A1981" s="33">
        <v>4</v>
      </c>
      <c r="B1981" s="33" t="s">
        <v>10</v>
      </c>
      <c r="C1981" s="15">
        <v>100000</v>
      </c>
      <c r="D1981" s="15">
        <v>100000</v>
      </c>
    </row>
    <row r="1982" spans="1:4" x14ac:dyDescent="0.25">
      <c r="A1982" s="14">
        <v>5</v>
      </c>
      <c r="B1982" s="14" t="s">
        <v>11</v>
      </c>
      <c r="C1982" s="15">
        <v>1350000</v>
      </c>
      <c r="D1982" s="15">
        <v>2000000</v>
      </c>
    </row>
    <row r="1983" spans="1:4" x14ac:dyDescent="0.25">
      <c r="A1983" s="57">
        <v>6</v>
      </c>
      <c r="B1983" s="14" t="s">
        <v>794</v>
      </c>
      <c r="C1983" s="15">
        <v>500000</v>
      </c>
      <c r="D1983" s="15">
        <v>3300000</v>
      </c>
    </row>
    <row r="1984" spans="1:4" x14ac:dyDescent="0.25">
      <c r="A1984" s="14">
        <v>7</v>
      </c>
      <c r="B1984" s="14" t="s">
        <v>468</v>
      </c>
      <c r="C1984" s="15">
        <v>1200000</v>
      </c>
      <c r="D1984" s="15">
        <v>2700000</v>
      </c>
    </row>
    <row r="1985" spans="1:4" x14ac:dyDescent="0.25">
      <c r="A1985" s="57">
        <v>8</v>
      </c>
      <c r="B1985" s="14" t="s">
        <v>53</v>
      </c>
      <c r="C1985" s="15">
        <v>1200000</v>
      </c>
      <c r="D1985" s="15">
        <v>1200000</v>
      </c>
    </row>
    <row r="1986" spans="1:4" x14ac:dyDescent="0.25">
      <c r="A1986" s="57">
        <v>9</v>
      </c>
      <c r="B1986" s="14" t="s">
        <v>613</v>
      </c>
      <c r="C1986" s="15">
        <v>4900000</v>
      </c>
      <c r="D1986" s="15">
        <v>4900000</v>
      </c>
    </row>
    <row r="1987" spans="1:4" x14ac:dyDescent="0.25">
      <c r="A1987" s="14">
        <v>10</v>
      </c>
      <c r="B1987" s="14" t="s">
        <v>469</v>
      </c>
      <c r="C1987" s="15">
        <v>17300000</v>
      </c>
      <c r="D1987" s="15">
        <v>12500000</v>
      </c>
    </row>
    <row r="1988" spans="1:4" x14ac:dyDescent="0.25">
      <c r="A1988" s="14">
        <v>11</v>
      </c>
      <c r="B1988" s="14" t="s">
        <v>17</v>
      </c>
      <c r="C1988" s="15">
        <v>650000</v>
      </c>
      <c r="D1988" s="15">
        <v>300000</v>
      </c>
    </row>
    <row r="1989" spans="1:4" x14ac:dyDescent="0.25">
      <c r="A1989" s="14">
        <v>12</v>
      </c>
      <c r="B1989" s="16" t="s">
        <v>169</v>
      </c>
      <c r="C1989" s="15"/>
      <c r="D1989" s="15"/>
    </row>
    <row r="1990" spans="1:4" x14ac:dyDescent="0.25">
      <c r="A1990" s="14"/>
      <c r="B1990" s="14" t="s">
        <v>795</v>
      </c>
      <c r="C1990" s="15">
        <v>800000</v>
      </c>
      <c r="D1990" s="15">
        <v>2000000</v>
      </c>
    </row>
    <row r="1991" spans="1:4" x14ac:dyDescent="0.25">
      <c r="A1991" s="14"/>
      <c r="B1991" s="14" t="s">
        <v>796</v>
      </c>
      <c r="C1991" s="15">
        <v>2850000</v>
      </c>
      <c r="D1991" s="15">
        <v>1850000</v>
      </c>
    </row>
    <row r="1992" spans="1:4" x14ac:dyDescent="0.25">
      <c r="A1992" s="14"/>
      <c r="B1992" s="14" t="s">
        <v>797</v>
      </c>
      <c r="C1992" s="15">
        <v>1000000</v>
      </c>
      <c r="D1992" s="15">
        <v>1200000</v>
      </c>
    </row>
    <row r="1993" spans="1:4" x14ac:dyDescent="0.25">
      <c r="A1993" s="14"/>
      <c r="B1993" s="14" t="s">
        <v>798</v>
      </c>
      <c r="C1993" s="15"/>
      <c r="D1993" s="15"/>
    </row>
    <row r="1994" spans="1:4" x14ac:dyDescent="0.25">
      <c r="A1994" s="14"/>
      <c r="B1994" s="14" t="s">
        <v>799</v>
      </c>
      <c r="C1994" s="15">
        <v>4500000</v>
      </c>
      <c r="D1994" s="15">
        <v>3200000</v>
      </c>
    </row>
    <row r="1995" spans="1:4" x14ac:dyDescent="0.25">
      <c r="A1995" s="14"/>
      <c r="B1995" s="14" t="s">
        <v>800</v>
      </c>
      <c r="C1995" s="15">
        <v>100000</v>
      </c>
      <c r="D1995" s="15">
        <v>100000</v>
      </c>
    </row>
    <row r="1996" spans="1:4" x14ac:dyDescent="0.25">
      <c r="A1996" s="14"/>
      <c r="B1996" s="14" t="s">
        <v>801</v>
      </c>
      <c r="C1996" s="15">
        <v>1200000</v>
      </c>
      <c r="D1996" s="15">
        <v>0</v>
      </c>
    </row>
    <row r="1997" spans="1:4" x14ac:dyDescent="0.25">
      <c r="A1997" s="14"/>
      <c r="B1997" s="14" t="s">
        <v>802</v>
      </c>
      <c r="C1997" s="15">
        <v>0</v>
      </c>
      <c r="D1997" s="15">
        <v>0</v>
      </c>
    </row>
    <row r="1998" spans="1:4" x14ac:dyDescent="0.25">
      <c r="A1998" s="14"/>
      <c r="B1998" s="14" t="s">
        <v>803</v>
      </c>
      <c r="C1998" s="15">
        <v>0</v>
      </c>
      <c r="D1998" s="15">
        <v>2000000</v>
      </c>
    </row>
    <row r="1999" spans="1:4" x14ac:dyDescent="0.25">
      <c r="A1999" s="14"/>
      <c r="B1999" s="14" t="s">
        <v>804</v>
      </c>
      <c r="C1999" s="15">
        <v>1500000</v>
      </c>
      <c r="D1999" s="15">
        <v>0</v>
      </c>
    </row>
    <row r="2000" spans="1:4" x14ac:dyDescent="0.25">
      <c r="A2000" s="14"/>
      <c r="B2000" s="14" t="s">
        <v>805</v>
      </c>
      <c r="C2000" s="15">
        <v>1800000</v>
      </c>
      <c r="D2000" s="15">
        <v>2400000</v>
      </c>
    </row>
    <row r="2001" spans="1:4" x14ac:dyDescent="0.25">
      <c r="A2001" s="14"/>
      <c r="B2001" s="14" t="s">
        <v>806</v>
      </c>
      <c r="C2001" s="15">
        <v>1300000</v>
      </c>
      <c r="D2001" s="15">
        <v>3000000</v>
      </c>
    </row>
    <row r="2002" spans="1:4" x14ac:dyDescent="0.25">
      <c r="A2002" s="14"/>
      <c r="B2002" s="14" t="s">
        <v>807</v>
      </c>
      <c r="C2002" s="15">
        <v>1000000</v>
      </c>
      <c r="D2002" s="15">
        <v>0</v>
      </c>
    </row>
    <row r="2003" spans="1:4" x14ac:dyDescent="0.25">
      <c r="A2003" s="14"/>
      <c r="B2003" s="14" t="s">
        <v>808</v>
      </c>
      <c r="C2003" s="15">
        <v>0</v>
      </c>
      <c r="D2003" s="15">
        <v>2000000</v>
      </c>
    </row>
    <row r="2004" spans="1:4" x14ac:dyDescent="0.25">
      <c r="A2004" s="14"/>
      <c r="B2004" s="14" t="s">
        <v>809</v>
      </c>
      <c r="C2004" s="15">
        <v>200000</v>
      </c>
      <c r="D2004" s="15">
        <v>250000</v>
      </c>
    </row>
    <row r="2005" spans="1:4" x14ac:dyDescent="0.25">
      <c r="A2005" s="14"/>
      <c r="B2005" s="14" t="s">
        <v>810</v>
      </c>
      <c r="C2005" s="15">
        <v>1300000</v>
      </c>
      <c r="D2005" s="15">
        <v>1300000</v>
      </c>
    </row>
    <row r="2006" spans="1:4" x14ac:dyDescent="0.25">
      <c r="A2006" s="14"/>
      <c r="B2006" s="14" t="s">
        <v>811</v>
      </c>
      <c r="C2006" s="15">
        <v>1000000</v>
      </c>
      <c r="D2006" s="15">
        <v>1000000</v>
      </c>
    </row>
    <row r="2007" spans="1:4" x14ac:dyDescent="0.25">
      <c r="A2007" s="14"/>
      <c r="B2007" s="14" t="s">
        <v>4350</v>
      </c>
      <c r="C2007" s="15">
        <v>200000</v>
      </c>
      <c r="D2007" s="15">
        <v>200000</v>
      </c>
    </row>
    <row r="2008" spans="1:4" x14ac:dyDescent="0.25">
      <c r="A2008" s="14"/>
      <c r="B2008" s="14" t="s">
        <v>4351</v>
      </c>
      <c r="C2008" s="15">
        <v>0</v>
      </c>
      <c r="D2008" s="15">
        <v>1500000</v>
      </c>
    </row>
    <row r="2009" spans="1:4" x14ac:dyDescent="0.25">
      <c r="A2009" s="14"/>
      <c r="B2009" s="14" t="s">
        <v>4352</v>
      </c>
      <c r="C2009" s="15">
        <v>0</v>
      </c>
      <c r="D2009" s="15">
        <v>2900000000</v>
      </c>
    </row>
    <row r="2011" spans="1:4" ht="16.5" thickBot="1" x14ac:dyDescent="0.3">
      <c r="B2011" s="18" t="s">
        <v>50</v>
      </c>
      <c r="C2011" s="23">
        <f>SUM(C1979:C2010)</f>
        <v>50200000</v>
      </c>
      <c r="D2011" s="23">
        <f>SUM(D1979:D2010)</f>
        <v>2954000000</v>
      </c>
    </row>
    <row r="2015" spans="1:4" ht="26.25" x14ac:dyDescent="0.4">
      <c r="A2015">
        <v>147</v>
      </c>
      <c r="B2015" s="2" t="s">
        <v>0</v>
      </c>
    </row>
    <row r="2016" spans="1:4" ht="26.25" x14ac:dyDescent="0.4">
      <c r="A2016" s="3"/>
      <c r="B2016" s="2"/>
    </row>
    <row r="2017" spans="1:4" ht="15.75" x14ac:dyDescent="0.25">
      <c r="A2017" s="3"/>
      <c r="B2017" s="38" t="s">
        <v>812</v>
      </c>
    </row>
    <row r="2018" spans="1:4" ht="15.75" x14ac:dyDescent="0.25">
      <c r="A2018" s="3"/>
      <c r="B2018" s="5" t="s">
        <v>52</v>
      </c>
    </row>
    <row r="2019" spans="1:4" ht="15.75" x14ac:dyDescent="0.25">
      <c r="A2019" s="20"/>
    </row>
    <row r="2020" spans="1:4" ht="15.75" x14ac:dyDescent="0.25">
      <c r="A2020" s="8" t="s">
        <v>3</v>
      </c>
      <c r="B2020" s="9" t="s">
        <v>4</v>
      </c>
      <c r="C2020" s="9" t="s">
        <v>5</v>
      </c>
      <c r="D2020" s="9" t="s">
        <v>5</v>
      </c>
    </row>
    <row r="2021" spans="1:4" ht="15.75" x14ac:dyDescent="0.25">
      <c r="A2021" s="27" t="s">
        <v>6</v>
      </c>
      <c r="B2021" s="11"/>
      <c r="C2021" s="5" t="s">
        <v>7</v>
      </c>
      <c r="D2021" s="5" t="s">
        <v>7</v>
      </c>
    </row>
    <row r="2022" spans="1:4" ht="15.75" x14ac:dyDescent="0.25">
      <c r="A2022" s="11"/>
      <c r="B2022" s="11"/>
      <c r="C2022" s="5">
        <v>2011</v>
      </c>
      <c r="D2022" s="5">
        <v>2012</v>
      </c>
    </row>
    <row r="2023" spans="1:4" ht="16.5" thickBot="1" x14ac:dyDescent="0.3">
      <c r="A2023" s="12"/>
      <c r="B2023" s="12"/>
      <c r="C2023" s="13" t="s">
        <v>8</v>
      </c>
      <c r="D2023" s="13" t="s">
        <v>8</v>
      </c>
    </row>
    <row r="2024" spans="1:4" ht="15.75" x14ac:dyDescent="0.25">
      <c r="A2024" s="11"/>
      <c r="B2024" s="11"/>
      <c r="C2024" s="5"/>
      <c r="D2024" s="5"/>
    </row>
    <row r="2025" spans="1:4" x14ac:dyDescent="0.25">
      <c r="A2025" s="33">
        <v>2</v>
      </c>
      <c r="B2025" s="33" t="s">
        <v>300</v>
      </c>
      <c r="C2025" s="21">
        <v>4000000</v>
      </c>
      <c r="D2025" s="21">
        <v>5000000</v>
      </c>
    </row>
    <row r="2026" spans="1:4" x14ac:dyDescent="0.25">
      <c r="A2026" s="14">
        <v>3</v>
      </c>
      <c r="B2026" s="14" t="s">
        <v>9</v>
      </c>
      <c r="C2026" s="21">
        <v>1000000</v>
      </c>
      <c r="D2026" s="21">
        <v>1000000</v>
      </c>
    </row>
    <row r="2027" spans="1:4" x14ac:dyDescent="0.25">
      <c r="A2027" s="14">
        <v>4</v>
      </c>
      <c r="B2027" s="14" t="s">
        <v>10</v>
      </c>
      <c r="C2027" s="21">
        <v>500000</v>
      </c>
      <c r="D2027" s="21">
        <v>300000</v>
      </c>
    </row>
    <row r="2028" spans="1:4" x14ac:dyDescent="0.25">
      <c r="A2028" s="14">
        <v>5</v>
      </c>
      <c r="B2028" s="14" t="s">
        <v>11</v>
      </c>
      <c r="C2028" s="21">
        <v>1000000</v>
      </c>
      <c r="D2028" s="21">
        <v>1000000</v>
      </c>
    </row>
    <row r="2029" spans="1:4" x14ac:dyDescent="0.25">
      <c r="A2029" s="14">
        <v>6</v>
      </c>
      <c r="B2029" s="14" t="s">
        <v>309</v>
      </c>
      <c r="C2029" s="21">
        <v>1000000</v>
      </c>
      <c r="D2029" s="21">
        <v>750000</v>
      </c>
    </row>
    <row r="2030" spans="1:4" x14ac:dyDescent="0.25">
      <c r="A2030" s="14">
        <v>7</v>
      </c>
      <c r="B2030" s="14" t="s">
        <v>585</v>
      </c>
      <c r="C2030" s="21">
        <v>5000000</v>
      </c>
      <c r="D2030" s="21">
        <v>3200000</v>
      </c>
    </row>
    <row r="2031" spans="1:4" x14ac:dyDescent="0.25">
      <c r="A2031" s="14">
        <v>8</v>
      </c>
      <c r="B2031" s="14" t="s">
        <v>771</v>
      </c>
      <c r="C2031" s="21">
        <v>2000000</v>
      </c>
      <c r="D2031" s="25">
        <v>2000000</v>
      </c>
    </row>
    <row r="2032" spans="1:4" x14ac:dyDescent="0.25">
      <c r="A2032" s="14">
        <v>9</v>
      </c>
      <c r="B2032" s="14" t="s">
        <v>613</v>
      </c>
      <c r="C2032" s="21">
        <v>4000000</v>
      </c>
      <c r="D2032" s="21"/>
    </row>
    <row r="2033" spans="1:4" x14ac:dyDescent="0.25">
      <c r="A2033" s="14">
        <v>10</v>
      </c>
      <c r="B2033" s="14" t="s">
        <v>135</v>
      </c>
      <c r="C2033" s="21">
        <v>5000000</v>
      </c>
      <c r="D2033" s="21">
        <v>3000000</v>
      </c>
    </row>
    <row r="2034" spans="1:4" x14ac:dyDescent="0.25">
      <c r="A2034" s="14">
        <v>11</v>
      </c>
      <c r="B2034" s="14" t="s">
        <v>59</v>
      </c>
      <c r="C2034" s="21">
        <v>1000000</v>
      </c>
      <c r="D2034" s="21">
        <v>1000000</v>
      </c>
    </row>
    <row r="2035" spans="1:4" x14ac:dyDescent="0.25">
      <c r="A2035" s="14">
        <v>12</v>
      </c>
      <c r="B2035" s="16" t="s">
        <v>169</v>
      </c>
      <c r="C2035" s="21"/>
      <c r="D2035" s="21"/>
    </row>
    <row r="2036" spans="1:4" x14ac:dyDescent="0.25">
      <c r="A2036" s="14"/>
      <c r="B2036" s="14" t="s">
        <v>813</v>
      </c>
      <c r="C2036" s="21"/>
      <c r="D2036" s="21"/>
    </row>
    <row r="2037" spans="1:4" x14ac:dyDescent="0.25">
      <c r="A2037" s="14"/>
      <c r="B2037" s="14" t="s">
        <v>814</v>
      </c>
      <c r="C2037" s="21">
        <v>1000000</v>
      </c>
      <c r="D2037" s="21">
        <v>1000000</v>
      </c>
    </row>
    <row r="2038" spans="1:4" x14ac:dyDescent="0.25">
      <c r="A2038" s="14"/>
      <c r="B2038" s="14" t="s">
        <v>815</v>
      </c>
      <c r="C2038" s="21">
        <v>3000000</v>
      </c>
      <c r="D2038" s="21">
        <v>1000000</v>
      </c>
    </row>
    <row r="2039" spans="1:4" x14ac:dyDescent="0.25">
      <c r="A2039" s="14"/>
      <c r="B2039" s="14" t="s">
        <v>816</v>
      </c>
      <c r="C2039" s="21">
        <v>5000000</v>
      </c>
      <c r="D2039" s="21">
        <v>5000000</v>
      </c>
    </row>
    <row r="2040" spans="1:4" x14ac:dyDescent="0.25">
      <c r="A2040" s="14"/>
      <c r="B2040" s="14" t="s">
        <v>817</v>
      </c>
      <c r="C2040" s="21">
        <v>10000000</v>
      </c>
      <c r="D2040" s="21">
        <v>5000000</v>
      </c>
    </row>
    <row r="2041" spans="1:4" x14ac:dyDescent="0.25">
      <c r="A2041" s="14"/>
      <c r="B2041" s="14" t="s">
        <v>818</v>
      </c>
      <c r="C2041" s="21">
        <v>160000000</v>
      </c>
      <c r="D2041" s="21">
        <v>112000000</v>
      </c>
    </row>
    <row r="2042" spans="1:4" x14ac:dyDescent="0.25">
      <c r="A2042" s="14"/>
      <c r="B2042" s="14" t="s">
        <v>819</v>
      </c>
      <c r="C2042" s="21">
        <v>36000000</v>
      </c>
      <c r="D2042" s="21">
        <v>18250000</v>
      </c>
    </row>
    <row r="2043" spans="1:4" x14ac:dyDescent="0.25">
      <c r="A2043" s="14"/>
      <c r="B2043" s="14" t="s">
        <v>820</v>
      </c>
      <c r="C2043" s="21">
        <v>3500000</v>
      </c>
      <c r="D2043" s="21"/>
    </row>
    <row r="2044" spans="1:4" x14ac:dyDescent="0.25">
      <c r="A2044" s="14"/>
      <c r="B2044" s="14" t="s">
        <v>821</v>
      </c>
      <c r="C2044" s="21">
        <v>1000000</v>
      </c>
      <c r="D2044" s="21"/>
    </row>
    <row r="2045" spans="1:4" x14ac:dyDescent="0.25">
      <c r="A2045" s="14"/>
      <c r="B2045" s="14" t="s">
        <v>822</v>
      </c>
      <c r="C2045" s="21">
        <v>1000000</v>
      </c>
      <c r="D2045" s="21">
        <v>1000000</v>
      </c>
    </row>
    <row r="2046" spans="1:4" x14ac:dyDescent="0.25">
      <c r="A2046" s="14"/>
      <c r="B2046" s="14" t="s">
        <v>823</v>
      </c>
      <c r="C2046" s="21">
        <v>2000000</v>
      </c>
      <c r="D2046" s="21">
        <v>1000000</v>
      </c>
    </row>
    <row r="2047" spans="1:4" x14ac:dyDescent="0.25">
      <c r="A2047" s="14"/>
      <c r="B2047" s="14" t="s">
        <v>824</v>
      </c>
      <c r="C2047" s="21">
        <v>3000000</v>
      </c>
      <c r="D2047" s="21">
        <v>1000000</v>
      </c>
    </row>
    <row r="2048" spans="1:4" x14ac:dyDescent="0.25">
      <c r="A2048" s="14"/>
      <c r="B2048" s="14" t="s">
        <v>825</v>
      </c>
      <c r="C2048" s="21">
        <v>0</v>
      </c>
      <c r="D2048" s="21">
        <v>2500000</v>
      </c>
    </row>
    <row r="2049" spans="1:4" ht="15.75" x14ac:dyDescent="0.25">
      <c r="B2049" s="3"/>
      <c r="C2049" s="26"/>
      <c r="D2049" s="26"/>
    </row>
    <row r="2050" spans="1:4" ht="16.5" thickBot="1" x14ac:dyDescent="0.3">
      <c r="B2050" s="18" t="s">
        <v>50</v>
      </c>
      <c r="C2050" s="23">
        <f>SUM(C2025:C2049)</f>
        <v>250000000</v>
      </c>
      <c r="D2050" s="23">
        <f>SUM(D2025:D2049)</f>
        <v>165000000</v>
      </c>
    </row>
    <row r="2054" spans="1:4" x14ac:dyDescent="0.25">
      <c r="A2054" t="s">
        <v>362</v>
      </c>
    </row>
    <row r="2055" spans="1:4" ht="26.25" x14ac:dyDescent="0.4">
      <c r="B2055" s="2" t="s">
        <v>0</v>
      </c>
      <c r="D2055">
        <v>148</v>
      </c>
    </row>
    <row r="2056" spans="1:4" ht="15.75" x14ac:dyDescent="0.25">
      <c r="A2056" s="3"/>
      <c r="B2056" s="38" t="s">
        <v>826</v>
      </c>
    </row>
    <row r="2057" spans="1:4" ht="15.75" x14ac:dyDescent="0.25">
      <c r="A2057" s="3"/>
      <c r="B2057" s="5" t="s">
        <v>52</v>
      </c>
    </row>
    <row r="2058" spans="1:4" ht="15.75" x14ac:dyDescent="0.25">
      <c r="A2058" s="3"/>
    </row>
    <row r="2059" spans="1:4" ht="15.75" x14ac:dyDescent="0.25">
      <c r="A2059" s="8" t="s">
        <v>3</v>
      </c>
      <c r="B2059" s="9" t="s">
        <v>4</v>
      </c>
      <c r="C2059" s="9" t="s">
        <v>5</v>
      </c>
      <c r="D2059" s="9" t="s">
        <v>5</v>
      </c>
    </row>
    <row r="2060" spans="1:4" ht="15.75" x14ac:dyDescent="0.25">
      <c r="A2060" s="27" t="s">
        <v>6</v>
      </c>
      <c r="B2060" s="11"/>
      <c r="C2060" s="5" t="s">
        <v>7</v>
      </c>
      <c r="D2060" s="5" t="s">
        <v>7</v>
      </c>
    </row>
    <row r="2061" spans="1:4" ht="15.75" x14ac:dyDescent="0.25">
      <c r="A2061" s="11"/>
      <c r="B2061" s="11"/>
      <c r="C2061" s="5">
        <v>2011</v>
      </c>
      <c r="D2061" s="5">
        <v>2012</v>
      </c>
    </row>
    <row r="2062" spans="1:4" ht="16.5" thickBot="1" x14ac:dyDescent="0.3">
      <c r="A2062" s="12"/>
      <c r="B2062" s="12"/>
      <c r="C2062" s="13" t="s">
        <v>8</v>
      </c>
      <c r="D2062" s="13" t="s">
        <v>8</v>
      </c>
    </row>
    <row r="2063" spans="1:4" ht="15.75" x14ac:dyDescent="0.25">
      <c r="A2063" s="11"/>
      <c r="B2063" s="11"/>
      <c r="C2063" s="5"/>
      <c r="D2063" s="5"/>
    </row>
    <row r="2064" spans="1:4" x14ac:dyDescent="0.25">
      <c r="A2064" s="453">
        <v>2</v>
      </c>
      <c r="B2064" s="33" t="s">
        <v>300</v>
      </c>
      <c r="C2064" s="84">
        <v>0</v>
      </c>
      <c r="D2064" s="84">
        <v>10000000</v>
      </c>
    </row>
    <row r="2065" spans="1:4" x14ac:dyDescent="0.25">
      <c r="A2065" s="281">
        <v>3</v>
      </c>
      <c r="B2065" s="14" t="s">
        <v>9</v>
      </c>
      <c r="C2065" s="84">
        <v>0</v>
      </c>
      <c r="D2065" s="84">
        <v>1000000</v>
      </c>
    </row>
    <row r="2066" spans="1:4" x14ac:dyDescent="0.25">
      <c r="A2066" s="281">
        <v>4</v>
      </c>
      <c r="B2066" s="14" t="s">
        <v>10</v>
      </c>
      <c r="C2066" s="84">
        <v>0</v>
      </c>
      <c r="D2066" s="84">
        <v>1000000</v>
      </c>
    </row>
    <row r="2067" spans="1:4" x14ac:dyDescent="0.25">
      <c r="A2067" s="281">
        <v>5</v>
      </c>
      <c r="B2067" s="14" t="s">
        <v>11</v>
      </c>
      <c r="C2067" s="84">
        <v>0</v>
      </c>
      <c r="D2067" s="84">
        <v>2500000</v>
      </c>
    </row>
    <row r="2068" spans="1:4" x14ac:dyDescent="0.25">
      <c r="A2068" s="281">
        <v>6</v>
      </c>
      <c r="B2068" s="14" t="s">
        <v>309</v>
      </c>
      <c r="C2068" s="84">
        <v>0</v>
      </c>
      <c r="D2068" s="84">
        <v>2000000</v>
      </c>
    </row>
    <row r="2069" spans="1:4" x14ac:dyDescent="0.25">
      <c r="A2069" s="281">
        <v>7</v>
      </c>
      <c r="B2069" s="14" t="s">
        <v>585</v>
      </c>
      <c r="C2069" s="84">
        <v>0</v>
      </c>
      <c r="D2069" s="84">
        <v>3000000</v>
      </c>
    </row>
    <row r="2070" spans="1:4" x14ac:dyDescent="0.25">
      <c r="A2070" s="281">
        <v>8</v>
      </c>
      <c r="B2070" s="14" t="s">
        <v>53</v>
      </c>
      <c r="C2070" s="84">
        <v>0</v>
      </c>
      <c r="D2070" s="84">
        <v>2000000</v>
      </c>
    </row>
    <row r="2071" spans="1:4" x14ac:dyDescent="0.25">
      <c r="A2071" s="281">
        <v>9</v>
      </c>
      <c r="B2071" s="14" t="s">
        <v>613</v>
      </c>
      <c r="C2071" s="84">
        <v>0</v>
      </c>
      <c r="D2071" s="84">
        <v>1000000</v>
      </c>
    </row>
    <row r="2072" spans="1:4" x14ac:dyDescent="0.25">
      <c r="A2072" s="281">
        <v>10</v>
      </c>
      <c r="B2072" s="14" t="s">
        <v>667</v>
      </c>
      <c r="C2072" s="84">
        <v>0</v>
      </c>
      <c r="D2072" s="84">
        <v>15000000</v>
      </c>
    </row>
    <row r="2073" spans="1:4" x14ac:dyDescent="0.25">
      <c r="A2073" s="281">
        <v>11</v>
      </c>
      <c r="B2073" s="14" t="s">
        <v>17</v>
      </c>
      <c r="C2073" s="84">
        <v>0</v>
      </c>
      <c r="D2073" s="84">
        <v>2000000</v>
      </c>
    </row>
    <row r="2074" spans="1:4" x14ac:dyDescent="0.25">
      <c r="A2074" s="281">
        <v>12</v>
      </c>
      <c r="B2074" s="16" t="s">
        <v>169</v>
      </c>
      <c r="C2074" s="84"/>
      <c r="D2074" s="84"/>
    </row>
    <row r="2075" spans="1:4" x14ac:dyDescent="0.25">
      <c r="A2075" s="14"/>
      <c r="B2075" s="14" t="s">
        <v>827</v>
      </c>
      <c r="C2075" s="84">
        <v>0</v>
      </c>
      <c r="D2075" s="84">
        <v>1000000</v>
      </c>
    </row>
    <row r="2076" spans="1:4" x14ac:dyDescent="0.25">
      <c r="A2076" s="14"/>
      <c r="B2076" s="14" t="s">
        <v>828</v>
      </c>
      <c r="C2076" s="84">
        <v>0</v>
      </c>
      <c r="D2076" s="84">
        <v>500000</v>
      </c>
    </row>
    <row r="2077" spans="1:4" x14ac:dyDescent="0.25">
      <c r="A2077" s="14"/>
      <c r="B2077" s="14" t="s">
        <v>829</v>
      </c>
      <c r="C2077" s="84">
        <v>0</v>
      </c>
      <c r="D2077" s="84">
        <v>500000</v>
      </c>
    </row>
    <row r="2078" spans="1:4" x14ac:dyDescent="0.25">
      <c r="A2078" s="14"/>
      <c r="B2078" s="14" t="s">
        <v>830</v>
      </c>
      <c r="C2078" s="84">
        <v>0</v>
      </c>
      <c r="D2078" s="84">
        <v>500000</v>
      </c>
    </row>
    <row r="2079" spans="1:4" x14ac:dyDescent="0.25">
      <c r="A2079" s="14"/>
      <c r="B2079" s="14" t="s">
        <v>831</v>
      </c>
      <c r="C2079" s="84">
        <v>0</v>
      </c>
      <c r="D2079" s="84">
        <v>500000</v>
      </c>
    </row>
    <row r="2080" spans="1:4" x14ac:dyDescent="0.25">
      <c r="A2080" s="14"/>
      <c r="B2080" s="14" t="s">
        <v>832</v>
      </c>
      <c r="C2080" s="84">
        <v>0</v>
      </c>
      <c r="D2080" s="84">
        <v>3500000</v>
      </c>
    </row>
    <row r="2081" spans="1:4" x14ac:dyDescent="0.25">
      <c r="A2081" s="14"/>
      <c r="B2081" s="14" t="s">
        <v>833</v>
      </c>
      <c r="C2081" s="84">
        <v>0</v>
      </c>
      <c r="D2081" s="84">
        <v>4000000</v>
      </c>
    </row>
    <row r="2082" spans="1:4" ht="16.5" thickBot="1" x14ac:dyDescent="0.3">
      <c r="B2082" s="18" t="s">
        <v>50</v>
      </c>
      <c r="C2082" s="23">
        <f>SUM(C2064:C2081)</f>
        <v>0</v>
      </c>
      <c r="D2082" s="23">
        <f>SUM(D2064:D2081)</f>
        <v>50000000</v>
      </c>
    </row>
    <row r="2085" spans="1:4" ht="26.25" x14ac:dyDescent="0.4">
      <c r="A2085" s="14">
        <v>149</v>
      </c>
      <c r="B2085" s="2" t="s">
        <v>0</v>
      </c>
      <c r="C2085" s="14"/>
    </row>
    <row r="2086" spans="1:4" x14ac:dyDescent="0.25">
      <c r="A2086" s="14"/>
      <c r="B2086" s="65"/>
      <c r="C2086" s="14"/>
      <c r="D2086" s="14"/>
    </row>
    <row r="2087" spans="1:4" ht="15.75" x14ac:dyDescent="0.25">
      <c r="A2087" s="14"/>
      <c r="B2087" s="38" t="s">
        <v>702</v>
      </c>
      <c r="C2087" s="14"/>
      <c r="D2087" s="14"/>
    </row>
    <row r="2088" spans="1:4" ht="15.75" x14ac:dyDescent="0.25">
      <c r="A2088" s="14"/>
      <c r="B2088" s="5" t="s">
        <v>52</v>
      </c>
      <c r="C2088" s="14"/>
      <c r="D2088" s="14"/>
    </row>
    <row r="2089" spans="1:4" x14ac:dyDescent="0.25">
      <c r="A2089" s="37"/>
      <c r="B2089" s="14"/>
      <c r="C2089" s="14"/>
      <c r="D2089" s="14"/>
    </row>
    <row r="2090" spans="1:4" ht="15.75" x14ac:dyDescent="0.25">
      <c r="A2090" s="8" t="s">
        <v>3</v>
      </c>
      <c r="B2090" s="9" t="s">
        <v>4</v>
      </c>
      <c r="C2090" s="9" t="s">
        <v>5</v>
      </c>
      <c r="D2090" s="9" t="s">
        <v>5</v>
      </c>
    </row>
    <row r="2091" spans="1:4" ht="15.75" x14ac:dyDescent="0.25">
      <c r="A2091" s="27" t="s">
        <v>6</v>
      </c>
      <c r="B2091" s="11"/>
      <c r="C2091" s="5" t="s">
        <v>7</v>
      </c>
      <c r="D2091" s="5" t="s">
        <v>7</v>
      </c>
    </row>
    <row r="2092" spans="1:4" ht="15.75" x14ac:dyDescent="0.25">
      <c r="A2092" s="11"/>
      <c r="B2092" s="11"/>
      <c r="C2092" s="5">
        <v>2011</v>
      </c>
      <c r="D2092" s="5">
        <v>2012</v>
      </c>
    </row>
    <row r="2093" spans="1:4" ht="16.5" thickBot="1" x14ac:dyDescent="0.3">
      <c r="A2093" s="12"/>
      <c r="B2093" s="12"/>
      <c r="C2093" s="13" t="s">
        <v>8</v>
      </c>
      <c r="D2093" s="13" t="s">
        <v>8</v>
      </c>
    </row>
    <row r="2094" spans="1:4" x14ac:dyDescent="0.25">
      <c r="A2094" s="33"/>
      <c r="B2094" s="33"/>
      <c r="C2094" s="86"/>
      <c r="D2094" s="86"/>
    </row>
    <row r="2095" spans="1:4" x14ac:dyDescent="0.25">
      <c r="A2095" s="453">
        <v>2</v>
      </c>
      <c r="B2095" s="33" t="s">
        <v>300</v>
      </c>
      <c r="C2095" s="21">
        <v>11000000</v>
      </c>
      <c r="D2095" s="21">
        <v>34150000</v>
      </c>
    </row>
    <row r="2096" spans="1:4" x14ac:dyDescent="0.25">
      <c r="A2096" s="281">
        <v>3</v>
      </c>
      <c r="B2096" s="14" t="s">
        <v>9</v>
      </c>
      <c r="C2096" s="21">
        <v>200000</v>
      </c>
      <c r="D2096" s="21">
        <v>100000</v>
      </c>
    </row>
    <row r="2097" spans="1:4" x14ac:dyDescent="0.25">
      <c r="A2097" s="281">
        <v>4</v>
      </c>
      <c r="B2097" s="14" t="s">
        <v>10</v>
      </c>
      <c r="C2097" s="21">
        <v>200000</v>
      </c>
      <c r="D2097" s="21">
        <v>100000</v>
      </c>
    </row>
    <row r="2098" spans="1:4" x14ac:dyDescent="0.25">
      <c r="A2098" s="281">
        <v>5</v>
      </c>
      <c r="B2098" s="14" t="s">
        <v>11</v>
      </c>
      <c r="C2098" s="21">
        <v>3000000</v>
      </c>
      <c r="D2098" s="21">
        <v>4000000</v>
      </c>
    </row>
    <row r="2099" spans="1:4" x14ac:dyDescent="0.25">
      <c r="A2099" s="281">
        <v>6</v>
      </c>
      <c r="B2099" s="14" t="s">
        <v>309</v>
      </c>
      <c r="C2099" s="21">
        <v>2500000</v>
      </c>
      <c r="D2099" s="21">
        <v>15000000</v>
      </c>
    </row>
    <row r="2100" spans="1:4" x14ac:dyDescent="0.25">
      <c r="A2100" s="281">
        <v>7</v>
      </c>
      <c r="B2100" s="14" t="s">
        <v>585</v>
      </c>
      <c r="C2100" s="21">
        <v>4000000</v>
      </c>
      <c r="D2100" s="21">
        <v>8000000</v>
      </c>
    </row>
    <row r="2101" spans="1:4" x14ac:dyDescent="0.25">
      <c r="A2101" s="281">
        <v>8</v>
      </c>
      <c r="B2101" s="14" t="s">
        <v>53</v>
      </c>
      <c r="C2101" s="21"/>
      <c r="D2101" s="21">
        <v>500000</v>
      </c>
    </row>
    <row r="2102" spans="1:4" x14ac:dyDescent="0.25">
      <c r="A2102" s="281"/>
      <c r="B2102" s="14" t="s">
        <v>703</v>
      </c>
      <c r="C2102" s="21">
        <v>2000000</v>
      </c>
      <c r="D2102" s="21">
        <v>0</v>
      </c>
    </row>
    <row r="2103" spans="1:4" x14ac:dyDescent="0.25">
      <c r="A2103" s="281"/>
      <c r="B2103" s="14" t="s">
        <v>704</v>
      </c>
      <c r="C2103" s="21">
        <v>25000000</v>
      </c>
      <c r="D2103" s="21">
        <v>5000000</v>
      </c>
    </row>
    <row r="2104" spans="1:4" x14ac:dyDescent="0.25">
      <c r="A2104" s="281"/>
      <c r="B2104" s="14" t="s">
        <v>705</v>
      </c>
      <c r="C2104" s="21">
        <v>0</v>
      </c>
      <c r="D2104" s="21"/>
    </row>
    <row r="2105" spans="1:4" x14ac:dyDescent="0.25">
      <c r="A2105" s="281">
        <v>9</v>
      </c>
      <c r="B2105" s="14" t="s">
        <v>613</v>
      </c>
      <c r="C2105" s="21">
        <v>200000</v>
      </c>
      <c r="D2105" s="21">
        <v>200000</v>
      </c>
    </row>
    <row r="2106" spans="1:4" x14ac:dyDescent="0.25">
      <c r="A2106" s="281">
        <v>10</v>
      </c>
      <c r="B2106" s="14" t="s">
        <v>706</v>
      </c>
      <c r="C2106" s="21">
        <v>10500000</v>
      </c>
      <c r="D2106" s="21">
        <v>10000000</v>
      </c>
    </row>
    <row r="2107" spans="1:4" x14ac:dyDescent="0.25">
      <c r="A2107" s="281"/>
      <c r="B2107" s="14" t="s">
        <v>707</v>
      </c>
      <c r="C2107" s="21"/>
      <c r="D2107" s="21"/>
    </row>
    <row r="2108" spans="1:4" x14ac:dyDescent="0.25">
      <c r="A2108" s="281"/>
      <c r="B2108" s="14" t="s">
        <v>708</v>
      </c>
      <c r="C2108" s="21"/>
      <c r="D2108" s="21"/>
    </row>
    <row r="2109" spans="1:4" x14ac:dyDescent="0.25">
      <c r="A2109" s="281"/>
      <c r="B2109" s="14" t="s">
        <v>709</v>
      </c>
      <c r="C2109" s="21"/>
      <c r="D2109" s="21"/>
    </row>
    <row r="2110" spans="1:4" x14ac:dyDescent="0.25">
      <c r="A2110" s="281"/>
      <c r="B2110" s="14" t="s">
        <v>710</v>
      </c>
      <c r="C2110" s="21"/>
      <c r="D2110" s="21"/>
    </row>
    <row r="2111" spans="1:4" x14ac:dyDescent="0.25">
      <c r="A2111" s="281"/>
      <c r="B2111" s="14" t="s">
        <v>711</v>
      </c>
      <c r="C2111" s="21"/>
      <c r="D2111" s="21"/>
    </row>
    <row r="2112" spans="1:4" x14ac:dyDescent="0.25">
      <c r="A2112" s="281">
        <v>11</v>
      </c>
      <c r="B2112" s="14" t="s">
        <v>59</v>
      </c>
      <c r="C2112" s="21">
        <v>1000000</v>
      </c>
      <c r="D2112" s="21">
        <v>1000000</v>
      </c>
    </row>
    <row r="2113" spans="1:4" x14ac:dyDescent="0.25">
      <c r="A2113" s="281">
        <v>12</v>
      </c>
      <c r="B2113" s="16" t="s">
        <v>169</v>
      </c>
      <c r="C2113" s="21"/>
      <c r="D2113" s="21"/>
    </row>
    <row r="2114" spans="1:4" x14ac:dyDescent="0.25">
      <c r="A2114" s="281"/>
      <c r="B2114" s="14" t="s">
        <v>712</v>
      </c>
      <c r="C2114" s="25">
        <v>1000000</v>
      </c>
      <c r="D2114" s="25">
        <v>1000000</v>
      </c>
    </row>
    <row r="2115" spans="1:4" x14ac:dyDescent="0.25">
      <c r="A2115" s="281"/>
      <c r="B2115" s="14" t="s">
        <v>713</v>
      </c>
      <c r="C2115" s="21">
        <v>1000000</v>
      </c>
      <c r="D2115" s="21">
        <v>8000000</v>
      </c>
    </row>
    <row r="2116" spans="1:4" x14ac:dyDescent="0.25">
      <c r="A2116" s="14"/>
      <c r="B2116" s="14" t="s">
        <v>714</v>
      </c>
      <c r="C2116" s="21">
        <v>5000000</v>
      </c>
      <c r="D2116" s="21">
        <v>5000000</v>
      </c>
    </row>
    <row r="2117" spans="1:4" x14ac:dyDescent="0.25">
      <c r="A2117" s="14"/>
      <c r="B2117" s="14" t="s">
        <v>715</v>
      </c>
      <c r="C2117" s="21">
        <v>750000</v>
      </c>
      <c r="D2117" s="21">
        <v>750000</v>
      </c>
    </row>
    <row r="2118" spans="1:4" x14ac:dyDescent="0.25">
      <c r="A2118" s="14"/>
      <c r="B2118" s="14" t="s">
        <v>716</v>
      </c>
      <c r="C2118" s="21">
        <v>50000</v>
      </c>
      <c r="D2118" s="21">
        <v>50000</v>
      </c>
    </row>
    <row r="2119" spans="1:4" x14ac:dyDescent="0.25">
      <c r="A2119" s="14"/>
      <c r="B2119" s="14" t="s">
        <v>717</v>
      </c>
      <c r="C2119" s="21">
        <v>500000</v>
      </c>
      <c r="D2119" s="21">
        <v>500000</v>
      </c>
    </row>
    <row r="2120" spans="1:4" x14ac:dyDescent="0.25">
      <c r="A2120" s="14"/>
      <c r="B2120" s="14" t="s">
        <v>718</v>
      </c>
      <c r="C2120" s="21">
        <v>100000</v>
      </c>
      <c r="D2120" s="21">
        <v>150000</v>
      </c>
    </row>
    <row r="2121" spans="1:4" x14ac:dyDescent="0.25">
      <c r="A2121" s="14"/>
      <c r="B2121" s="14" t="s">
        <v>719</v>
      </c>
      <c r="C2121" s="21">
        <v>1000000</v>
      </c>
      <c r="D2121" s="21">
        <v>4000000</v>
      </c>
    </row>
    <row r="2122" spans="1:4" x14ac:dyDescent="0.25">
      <c r="A2122" s="14"/>
      <c r="B2122" s="14" t="s">
        <v>720</v>
      </c>
      <c r="C2122" s="21">
        <v>1000000</v>
      </c>
      <c r="D2122" s="21">
        <v>1000000</v>
      </c>
    </row>
    <row r="2123" spans="1:4" ht="15.75" thickBot="1" x14ac:dyDescent="0.3">
      <c r="A2123" s="14"/>
      <c r="B2123" s="65" t="s">
        <v>50</v>
      </c>
      <c r="C2123" s="66">
        <f>SUM(C2095:C2122)</f>
        <v>70000000</v>
      </c>
      <c r="D2123" s="66">
        <f>SUM(D2095:D2122)</f>
        <v>98500000</v>
      </c>
    </row>
    <row r="2125" spans="1:4" ht="26.25" x14ac:dyDescent="0.4">
      <c r="B2125" s="2" t="s">
        <v>0</v>
      </c>
      <c r="D2125">
        <v>150</v>
      </c>
    </row>
    <row r="2126" spans="1:4" ht="15.75" x14ac:dyDescent="0.25">
      <c r="A2126" s="3"/>
      <c r="B2126" s="38" t="s">
        <v>834</v>
      </c>
    </row>
    <row r="2127" spans="1:4" ht="15.75" x14ac:dyDescent="0.25">
      <c r="A2127" s="3"/>
      <c r="B2127" s="5" t="s">
        <v>52</v>
      </c>
    </row>
    <row r="2128" spans="1:4" ht="15.75" x14ac:dyDescent="0.25">
      <c r="A2128" s="3"/>
    </row>
    <row r="2129" spans="1:4" ht="15.75" x14ac:dyDescent="0.25">
      <c r="A2129" s="8" t="s">
        <v>3</v>
      </c>
      <c r="B2129" s="9" t="s">
        <v>4</v>
      </c>
      <c r="C2129" s="9" t="s">
        <v>5</v>
      </c>
      <c r="D2129" s="9" t="s">
        <v>5</v>
      </c>
    </row>
    <row r="2130" spans="1:4" ht="15.75" x14ac:dyDescent="0.25">
      <c r="A2130" s="27" t="s">
        <v>6</v>
      </c>
      <c r="B2130" s="11"/>
      <c r="C2130" s="5" t="s">
        <v>7</v>
      </c>
      <c r="D2130" s="5" t="s">
        <v>7</v>
      </c>
    </row>
    <row r="2131" spans="1:4" ht="15.75" x14ac:dyDescent="0.25">
      <c r="A2131" s="11"/>
      <c r="B2131" s="11"/>
      <c r="C2131" s="5">
        <v>2011</v>
      </c>
      <c r="D2131" s="5">
        <v>2012</v>
      </c>
    </row>
    <row r="2132" spans="1:4" ht="16.5" thickBot="1" x14ac:dyDescent="0.3">
      <c r="A2132" s="12"/>
      <c r="B2132" s="12"/>
      <c r="C2132" s="13" t="s">
        <v>8</v>
      </c>
      <c r="D2132" s="13" t="s">
        <v>8</v>
      </c>
    </row>
    <row r="2133" spans="1:4" ht="15.75" x14ac:dyDescent="0.25">
      <c r="A2133" s="276"/>
      <c r="B2133" s="11"/>
      <c r="C2133" s="5"/>
      <c r="D2133" s="5"/>
    </row>
    <row r="2134" spans="1:4" x14ac:dyDescent="0.25">
      <c r="A2134" s="453">
        <v>2</v>
      </c>
      <c r="B2134" s="33" t="s">
        <v>300</v>
      </c>
      <c r="C2134" s="84">
        <v>0</v>
      </c>
      <c r="D2134" s="84">
        <v>20000000</v>
      </c>
    </row>
    <row r="2135" spans="1:4" x14ac:dyDescent="0.25">
      <c r="A2135" s="281">
        <v>3</v>
      </c>
      <c r="B2135" s="14" t="s">
        <v>9</v>
      </c>
      <c r="C2135" s="84">
        <v>0</v>
      </c>
      <c r="D2135" s="84">
        <v>500000</v>
      </c>
    </row>
    <row r="2136" spans="1:4" x14ac:dyDescent="0.25">
      <c r="A2136" s="281">
        <v>4</v>
      </c>
      <c r="B2136" s="14" t="s">
        <v>10</v>
      </c>
      <c r="C2136" s="84">
        <v>0</v>
      </c>
      <c r="D2136" s="84">
        <v>500000</v>
      </c>
    </row>
    <row r="2137" spans="1:4" x14ac:dyDescent="0.25">
      <c r="A2137" s="281">
        <v>5</v>
      </c>
      <c r="B2137" s="14" t="s">
        <v>11</v>
      </c>
      <c r="C2137" s="84">
        <v>0</v>
      </c>
      <c r="D2137" s="84">
        <v>2000000</v>
      </c>
    </row>
    <row r="2138" spans="1:4" x14ac:dyDescent="0.25">
      <c r="A2138" s="281">
        <v>6</v>
      </c>
      <c r="B2138" s="14" t="s">
        <v>309</v>
      </c>
      <c r="C2138" s="84">
        <v>0</v>
      </c>
      <c r="D2138" s="84">
        <v>2000000</v>
      </c>
    </row>
    <row r="2139" spans="1:4" x14ac:dyDescent="0.25">
      <c r="A2139" s="281">
        <v>7</v>
      </c>
      <c r="B2139" s="14" t="s">
        <v>585</v>
      </c>
      <c r="C2139" s="84">
        <v>0</v>
      </c>
      <c r="D2139" s="84">
        <v>2000000</v>
      </c>
    </row>
    <row r="2140" spans="1:4" x14ac:dyDescent="0.25">
      <c r="A2140" s="281">
        <v>8</v>
      </c>
      <c r="B2140" s="14" t="s">
        <v>53</v>
      </c>
      <c r="C2140" s="84">
        <v>0</v>
      </c>
      <c r="D2140" s="84">
        <v>0</v>
      </c>
    </row>
    <row r="2141" spans="1:4" x14ac:dyDescent="0.25">
      <c r="A2141" s="281">
        <v>9</v>
      </c>
      <c r="B2141" s="14" t="s">
        <v>613</v>
      </c>
      <c r="C2141" s="84">
        <v>0</v>
      </c>
      <c r="D2141" s="90">
        <v>0</v>
      </c>
    </row>
    <row r="2142" spans="1:4" x14ac:dyDescent="0.25">
      <c r="A2142" s="281">
        <v>10</v>
      </c>
      <c r="B2142" s="14" t="s">
        <v>667</v>
      </c>
      <c r="C2142" s="84">
        <v>0</v>
      </c>
      <c r="D2142" s="84">
        <v>25000000</v>
      </c>
    </row>
    <row r="2143" spans="1:4" x14ac:dyDescent="0.25">
      <c r="A2143" s="281">
        <v>11</v>
      </c>
      <c r="B2143" s="14" t="s">
        <v>17</v>
      </c>
      <c r="C2143" s="84">
        <v>0</v>
      </c>
      <c r="D2143" s="84">
        <v>5000000</v>
      </c>
    </row>
    <row r="2144" spans="1:4" x14ac:dyDescent="0.25">
      <c r="A2144" s="281">
        <v>12</v>
      </c>
      <c r="B2144" s="16" t="s">
        <v>169</v>
      </c>
      <c r="C2144" s="84"/>
    </row>
    <row r="2145" spans="1:4" x14ac:dyDescent="0.25">
      <c r="A2145" s="281"/>
      <c r="B2145" s="14" t="s">
        <v>835</v>
      </c>
      <c r="C2145" s="84">
        <v>0</v>
      </c>
      <c r="D2145" s="84">
        <v>20000000</v>
      </c>
    </row>
    <row r="2146" spans="1:4" x14ac:dyDescent="0.25">
      <c r="A2146" s="281"/>
      <c r="B2146" s="14" t="s">
        <v>836</v>
      </c>
      <c r="C2146" s="84">
        <v>0</v>
      </c>
      <c r="D2146" s="84"/>
    </row>
    <row r="2147" spans="1:4" x14ac:dyDescent="0.25">
      <c r="A2147" s="281"/>
      <c r="B2147" s="14" t="s">
        <v>837</v>
      </c>
      <c r="C2147" s="84">
        <v>0</v>
      </c>
      <c r="D2147" s="84"/>
    </row>
    <row r="2148" spans="1:4" x14ac:dyDescent="0.25">
      <c r="A2148" s="281"/>
      <c r="B2148" s="14" t="s">
        <v>838</v>
      </c>
      <c r="C2148" s="84">
        <v>0</v>
      </c>
      <c r="D2148" s="84"/>
    </row>
    <row r="2149" spans="1:4" x14ac:dyDescent="0.25">
      <c r="A2149" s="281"/>
      <c r="B2149" s="14" t="s">
        <v>839</v>
      </c>
      <c r="C2149" s="84">
        <v>0</v>
      </c>
      <c r="D2149" s="84"/>
    </row>
    <row r="2150" spans="1:4" x14ac:dyDescent="0.25">
      <c r="A2150" s="14"/>
      <c r="B2150" s="14" t="s">
        <v>840</v>
      </c>
      <c r="C2150" s="84">
        <v>0</v>
      </c>
      <c r="D2150" s="84"/>
    </row>
    <row r="2151" spans="1:4" x14ac:dyDescent="0.25">
      <c r="A2151" s="14"/>
      <c r="B2151" s="14" t="s">
        <v>841</v>
      </c>
      <c r="C2151" s="84">
        <v>0</v>
      </c>
      <c r="D2151" s="84">
        <v>5000000</v>
      </c>
    </row>
    <row r="2152" spans="1:4" x14ac:dyDescent="0.25">
      <c r="A2152" s="14"/>
      <c r="B2152" s="14" t="s">
        <v>842</v>
      </c>
      <c r="C2152" s="84">
        <v>0</v>
      </c>
      <c r="D2152" s="84">
        <v>21000000</v>
      </c>
    </row>
    <row r="2153" spans="1:4" x14ac:dyDescent="0.25">
      <c r="A2153" s="14"/>
      <c r="B2153" s="14"/>
      <c r="C2153" s="84"/>
      <c r="D2153" s="84"/>
    </row>
    <row r="2154" spans="1:4" ht="16.5" thickBot="1" x14ac:dyDescent="0.3">
      <c r="B2154" s="18" t="s">
        <v>50</v>
      </c>
      <c r="C2154" s="23">
        <f>SUM(C2134:C2153)</f>
        <v>0</v>
      </c>
      <c r="D2154" s="23">
        <f>SUM(D2134:D2153)</f>
        <v>103000000</v>
      </c>
    </row>
    <row r="2157" spans="1:4" ht="23.25" x14ac:dyDescent="0.35">
      <c r="A2157">
        <v>151</v>
      </c>
      <c r="B2157" s="1" t="s">
        <v>0</v>
      </c>
    </row>
    <row r="2158" spans="1:4" ht="26.25" x14ac:dyDescent="0.4">
      <c r="A2158" s="3"/>
      <c r="B2158" s="2"/>
    </row>
    <row r="2159" spans="1:4" ht="15.75" x14ac:dyDescent="0.25">
      <c r="A2159" s="3"/>
      <c r="B2159" s="38" t="s">
        <v>4437</v>
      </c>
    </row>
    <row r="2160" spans="1:4" ht="15.75" x14ac:dyDescent="0.25">
      <c r="A2160" s="3"/>
      <c r="B2160" s="5"/>
    </row>
    <row r="2161" spans="1:4" ht="15.75" x14ac:dyDescent="0.25">
      <c r="A2161" s="20"/>
      <c r="B2161" s="5" t="s">
        <v>52</v>
      </c>
    </row>
    <row r="2162" spans="1:4" ht="15.75" x14ac:dyDescent="0.25">
      <c r="A2162" s="3"/>
      <c r="B2162" s="18"/>
      <c r="C2162" s="7"/>
      <c r="D2162" s="7"/>
    </row>
    <row r="2163" spans="1:4" ht="15.75" x14ac:dyDescent="0.25">
      <c r="A2163" s="8" t="s">
        <v>3</v>
      </c>
      <c r="B2163" s="9" t="s">
        <v>4</v>
      </c>
      <c r="C2163" s="9" t="s">
        <v>5</v>
      </c>
      <c r="D2163" s="9" t="s">
        <v>5</v>
      </c>
    </row>
    <row r="2164" spans="1:4" ht="15.75" x14ac:dyDescent="0.25">
      <c r="A2164" s="10" t="s">
        <v>6</v>
      </c>
      <c r="B2164" s="11"/>
      <c r="C2164" s="5" t="s">
        <v>7</v>
      </c>
      <c r="D2164" s="5" t="s">
        <v>7</v>
      </c>
    </row>
    <row r="2165" spans="1:4" ht="15.75" x14ac:dyDescent="0.25">
      <c r="A2165" s="11"/>
      <c r="B2165" s="11"/>
      <c r="C2165" s="5">
        <v>2011</v>
      </c>
      <c r="D2165" s="5">
        <v>2012</v>
      </c>
    </row>
    <row r="2166" spans="1:4" ht="16.5" thickBot="1" x14ac:dyDescent="0.3">
      <c r="A2166" s="12"/>
      <c r="B2166" s="12"/>
      <c r="C2166" s="13" t="s">
        <v>8</v>
      </c>
      <c r="D2166" s="13" t="s">
        <v>8</v>
      </c>
    </row>
    <row r="2167" spans="1:4" ht="15.75" x14ac:dyDescent="0.25">
      <c r="A2167" s="175"/>
      <c r="B2167" s="3"/>
    </row>
    <row r="2168" spans="1:4" x14ac:dyDescent="0.25">
      <c r="A2168" s="281">
        <v>2</v>
      </c>
      <c r="B2168" s="33" t="s">
        <v>300</v>
      </c>
      <c r="C2168" s="21">
        <v>30000000</v>
      </c>
      <c r="D2168" s="21">
        <v>58500000</v>
      </c>
    </row>
    <row r="2169" spans="1:4" x14ac:dyDescent="0.25">
      <c r="A2169" s="281">
        <v>3</v>
      </c>
      <c r="B2169" s="14" t="s">
        <v>9</v>
      </c>
      <c r="C2169" s="21">
        <v>100000</v>
      </c>
      <c r="D2169" s="21">
        <v>100000</v>
      </c>
    </row>
    <row r="2170" spans="1:4" x14ac:dyDescent="0.25">
      <c r="A2170" s="281">
        <v>4</v>
      </c>
      <c r="B2170" s="14" t="s">
        <v>10</v>
      </c>
      <c r="C2170" s="21">
        <v>60000</v>
      </c>
      <c r="D2170" s="21">
        <v>60000</v>
      </c>
    </row>
    <row r="2171" spans="1:4" x14ac:dyDescent="0.25">
      <c r="A2171" s="281">
        <v>5</v>
      </c>
      <c r="B2171" s="14" t="s">
        <v>66</v>
      </c>
      <c r="C2171" s="21">
        <v>2000000</v>
      </c>
      <c r="D2171" s="21">
        <v>2000000</v>
      </c>
    </row>
    <row r="2172" spans="1:4" x14ac:dyDescent="0.25">
      <c r="A2172" s="281">
        <v>6</v>
      </c>
      <c r="B2172" s="14" t="s">
        <v>12</v>
      </c>
      <c r="C2172" s="21">
        <v>2000000</v>
      </c>
      <c r="D2172" s="21">
        <v>2000000</v>
      </c>
    </row>
    <row r="2173" spans="1:4" x14ac:dyDescent="0.25">
      <c r="A2173" s="281">
        <v>7</v>
      </c>
      <c r="B2173" s="14" t="s">
        <v>13</v>
      </c>
      <c r="C2173" s="21">
        <v>5000000</v>
      </c>
      <c r="D2173" s="21">
        <v>5000000</v>
      </c>
    </row>
    <row r="2174" spans="1:4" x14ac:dyDescent="0.25">
      <c r="A2174" s="281">
        <v>8</v>
      </c>
      <c r="B2174" s="14" t="s">
        <v>53</v>
      </c>
      <c r="C2174" s="21">
        <v>40000000</v>
      </c>
      <c r="D2174" s="21">
        <v>40000000</v>
      </c>
    </row>
    <row r="2175" spans="1:4" x14ac:dyDescent="0.25">
      <c r="A2175" s="281">
        <v>9</v>
      </c>
      <c r="B2175" s="14" t="s">
        <v>57</v>
      </c>
      <c r="C2175" s="21">
        <v>600000</v>
      </c>
      <c r="D2175" s="21">
        <v>600000</v>
      </c>
    </row>
    <row r="2176" spans="1:4" x14ac:dyDescent="0.25">
      <c r="A2176" s="281">
        <v>10</v>
      </c>
      <c r="B2176" s="14" t="s">
        <v>16</v>
      </c>
      <c r="C2176" s="21">
        <v>34000000</v>
      </c>
      <c r="D2176" s="21">
        <v>80000000</v>
      </c>
    </row>
    <row r="2177" spans="1:4" x14ac:dyDescent="0.25">
      <c r="A2177" s="281">
        <v>11</v>
      </c>
      <c r="B2177" s="14" t="s">
        <v>59</v>
      </c>
      <c r="C2177" s="21">
        <v>1000000</v>
      </c>
      <c r="D2177" s="21">
        <v>1000000</v>
      </c>
    </row>
    <row r="2178" spans="1:4" x14ac:dyDescent="0.25">
      <c r="A2178" s="281">
        <v>12</v>
      </c>
      <c r="B2178" s="16" t="s">
        <v>18</v>
      </c>
      <c r="C2178" s="21"/>
      <c r="D2178" s="21"/>
    </row>
    <row r="2179" spans="1:4" x14ac:dyDescent="0.25">
      <c r="A2179" s="281"/>
      <c r="B2179" s="14" t="s">
        <v>849</v>
      </c>
      <c r="C2179" s="21">
        <v>4500000</v>
      </c>
      <c r="D2179" s="21">
        <v>4500000</v>
      </c>
    </row>
    <row r="2180" spans="1:4" x14ac:dyDescent="0.25">
      <c r="A2180" s="281"/>
      <c r="B2180" s="14" t="s">
        <v>850</v>
      </c>
      <c r="C2180" s="21"/>
      <c r="D2180" s="21"/>
    </row>
    <row r="2181" spans="1:4" x14ac:dyDescent="0.25">
      <c r="A2181" s="281"/>
      <c r="B2181" s="14" t="s">
        <v>851</v>
      </c>
      <c r="C2181" s="21">
        <v>12000000</v>
      </c>
      <c r="D2181" s="21">
        <v>5000000</v>
      </c>
    </row>
    <row r="2182" spans="1:4" x14ac:dyDescent="0.25">
      <c r="A2182" s="14"/>
      <c r="B2182" s="14" t="s">
        <v>4433</v>
      </c>
      <c r="C2182" s="21">
        <v>1300000</v>
      </c>
      <c r="D2182" s="21">
        <v>1300000</v>
      </c>
    </row>
    <row r="2183" spans="1:4" x14ac:dyDescent="0.25">
      <c r="A2183" s="14"/>
      <c r="B2183" s="14" t="s">
        <v>852</v>
      </c>
      <c r="C2183" s="21">
        <v>1440000</v>
      </c>
      <c r="D2183" s="21">
        <v>1440000</v>
      </c>
    </row>
    <row r="2184" spans="1:4" x14ac:dyDescent="0.25">
      <c r="A2184" s="14"/>
      <c r="B2184" s="14" t="s">
        <v>853</v>
      </c>
      <c r="C2184" s="21">
        <v>20000000</v>
      </c>
      <c r="D2184" s="21">
        <v>10000000</v>
      </c>
    </row>
    <row r="2185" spans="1:4" x14ac:dyDescent="0.25">
      <c r="A2185" s="14"/>
      <c r="B2185" s="14" t="s">
        <v>854</v>
      </c>
      <c r="C2185" s="21">
        <v>5000000</v>
      </c>
      <c r="D2185" s="21">
        <v>5000000</v>
      </c>
    </row>
    <row r="2186" spans="1:4" x14ac:dyDescent="0.25">
      <c r="A2186" s="14"/>
      <c r="B2186" s="14" t="s">
        <v>855</v>
      </c>
      <c r="C2186" s="21">
        <v>28000000</v>
      </c>
      <c r="D2186" s="21">
        <v>28000000</v>
      </c>
    </row>
    <row r="2187" spans="1:4" x14ac:dyDescent="0.25">
      <c r="A2187" s="14"/>
      <c r="B2187" s="14" t="s">
        <v>4396</v>
      </c>
      <c r="C2187" s="21">
        <v>0</v>
      </c>
      <c r="D2187" s="21">
        <v>15000000</v>
      </c>
    </row>
    <row r="2188" spans="1:4" x14ac:dyDescent="0.25">
      <c r="A2188" s="14"/>
      <c r="B2188" s="14" t="s">
        <v>856</v>
      </c>
    </row>
    <row r="2189" spans="1:4" x14ac:dyDescent="0.25">
      <c r="A2189" s="14"/>
      <c r="B2189" s="14" t="s">
        <v>857</v>
      </c>
      <c r="C2189" s="25">
        <v>8000000</v>
      </c>
      <c r="D2189" s="25">
        <v>10000000</v>
      </c>
    </row>
    <row r="2190" spans="1:4" x14ac:dyDescent="0.25">
      <c r="A2190" s="14"/>
      <c r="B2190" s="14" t="s">
        <v>4394</v>
      </c>
      <c r="C2190" s="25">
        <v>0</v>
      </c>
      <c r="D2190" s="25">
        <v>3000000</v>
      </c>
    </row>
    <row r="2191" spans="1:4" x14ac:dyDescent="0.25">
      <c r="A2191" s="14"/>
      <c r="B2191" s="14" t="s">
        <v>4395</v>
      </c>
      <c r="C2191" s="25">
        <v>0</v>
      </c>
      <c r="D2191" s="25">
        <v>10000000</v>
      </c>
    </row>
    <row r="2192" spans="1:4" ht="15.75" x14ac:dyDescent="0.25">
      <c r="A2192" s="3"/>
      <c r="B2192" s="91" t="s">
        <v>858</v>
      </c>
      <c r="C2192" s="21">
        <v>5000000</v>
      </c>
      <c r="D2192" s="21">
        <v>2500000</v>
      </c>
    </row>
    <row r="2193" spans="1:4" ht="16.5" thickBot="1" x14ac:dyDescent="0.3">
      <c r="A2193" s="3"/>
      <c r="B2193" s="18" t="s">
        <v>50</v>
      </c>
      <c r="C2193" s="23">
        <f>SUM(C2168:C2192)</f>
        <v>200000000</v>
      </c>
      <c r="D2193" s="23">
        <f>SUM(D2168:D2192)</f>
        <v>285000000</v>
      </c>
    </row>
  </sheetData>
  <mergeCells count="1">
    <mergeCell ref="A1508:A1515"/>
  </mergeCells>
  <pageMargins left="0.25" right="0.89" top="0.91" bottom="0.5" header="1.43" footer="0.3"/>
  <pageSetup scale="9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43"/>
  <sheetViews>
    <sheetView workbookViewId="0">
      <selection activeCell="I1901" sqref="I1901"/>
    </sheetView>
  </sheetViews>
  <sheetFormatPr defaultRowHeight="15" x14ac:dyDescent="0.25"/>
  <cols>
    <col min="1" max="1" width="7.7109375" customWidth="1"/>
    <col min="2" max="2" width="65.5703125" customWidth="1"/>
    <col min="3" max="3" width="24.85546875" customWidth="1"/>
    <col min="4" max="4" width="23.140625" customWidth="1"/>
  </cols>
  <sheetData>
    <row r="3" spans="1:4" ht="23.25" x14ac:dyDescent="0.35">
      <c r="A3" s="91">
        <v>34</v>
      </c>
      <c r="B3" s="92" t="s">
        <v>0</v>
      </c>
    </row>
    <row r="4" spans="1:4" ht="15.75" x14ac:dyDescent="0.25">
      <c r="A4" s="93"/>
      <c r="B4" s="94"/>
      <c r="D4" s="91"/>
    </row>
    <row r="5" spans="1:4" ht="15.75" x14ac:dyDescent="0.25">
      <c r="A5" s="93"/>
      <c r="B5" s="94" t="s">
        <v>859</v>
      </c>
      <c r="D5" s="91"/>
    </row>
    <row r="6" spans="1:4" ht="15.75" x14ac:dyDescent="0.25">
      <c r="A6" s="93"/>
      <c r="B6" s="94" t="s">
        <v>860</v>
      </c>
      <c r="D6" s="91"/>
    </row>
    <row r="7" spans="1:4" ht="15.75" x14ac:dyDescent="0.25">
      <c r="A7" s="93"/>
      <c r="B7" s="91"/>
      <c r="C7" s="91"/>
      <c r="D7" s="91"/>
    </row>
    <row r="8" spans="1:4" ht="16.5" x14ac:dyDescent="0.3">
      <c r="A8" s="95" t="s">
        <v>861</v>
      </c>
      <c r="B8" s="96" t="s">
        <v>4</v>
      </c>
      <c r="C8" s="96" t="s">
        <v>5</v>
      </c>
      <c r="D8" s="96" t="s">
        <v>5</v>
      </c>
    </row>
    <row r="9" spans="1:4" ht="16.5" x14ac:dyDescent="0.3">
      <c r="A9" s="97" t="s">
        <v>6</v>
      </c>
      <c r="B9" s="98"/>
      <c r="C9" s="99" t="s">
        <v>7</v>
      </c>
      <c r="D9" s="99" t="s">
        <v>7</v>
      </c>
    </row>
    <row r="10" spans="1:4" ht="16.5" x14ac:dyDescent="0.3">
      <c r="A10" s="100"/>
      <c r="B10" s="101"/>
      <c r="C10" s="99">
        <v>2011</v>
      </c>
      <c r="D10" s="99">
        <v>2012</v>
      </c>
    </row>
    <row r="11" spans="1:4" ht="17.25" thickBot="1" x14ac:dyDescent="0.35">
      <c r="A11" s="102"/>
      <c r="B11" s="103"/>
      <c r="C11" s="104" t="s">
        <v>299</v>
      </c>
      <c r="D11" s="104" t="s">
        <v>299</v>
      </c>
    </row>
    <row r="12" spans="1:4" ht="16.5" x14ac:dyDescent="0.3">
      <c r="A12" s="105"/>
      <c r="B12" s="106" t="s">
        <v>862</v>
      </c>
      <c r="C12" s="107"/>
      <c r="D12" s="107"/>
    </row>
    <row r="13" spans="1:4" ht="15.75" x14ac:dyDescent="0.25">
      <c r="A13" s="142">
        <v>1</v>
      </c>
      <c r="B13" s="106" t="s">
        <v>863</v>
      </c>
      <c r="C13" s="107"/>
      <c r="D13" s="107"/>
    </row>
    <row r="14" spans="1:4" ht="16.5" x14ac:dyDescent="0.3">
      <c r="A14" s="143"/>
      <c r="B14" s="91" t="s">
        <v>864</v>
      </c>
      <c r="C14" s="107">
        <v>10000000</v>
      </c>
      <c r="D14" s="107">
        <v>35000000</v>
      </c>
    </row>
    <row r="15" spans="1:4" ht="16.5" x14ac:dyDescent="0.3">
      <c r="A15" s="143">
        <v>2</v>
      </c>
      <c r="B15" s="109" t="s">
        <v>865</v>
      </c>
      <c r="C15" s="107"/>
      <c r="D15" s="107"/>
    </row>
    <row r="16" spans="1:4" ht="16.5" x14ac:dyDescent="0.3">
      <c r="A16" s="143"/>
      <c r="B16" s="91" t="s">
        <v>866</v>
      </c>
      <c r="C16" s="107"/>
      <c r="D16" s="107"/>
    </row>
    <row r="17" spans="1:4" ht="16.5" x14ac:dyDescent="0.3">
      <c r="A17" s="143"/>
      <c r="B17" s="91" t="s">
        <v>867</v>
      </c>
      <c r="C17" s="107">
        <v>0</v>
      </c>
      <c r="D17" s="107">
        <v>9500000</v>
      </c>
    </row>
    <row r="18" spans="1:4" ht="15.75" x14ac:dyDescent="0.25">
      <c r="A18" s="142" t="s">
        <v>868</v>
      </c>
      <c r="B18" s="109" t="s">
        <v>869</v>
      </c>
      <c r="C18" s="107"/>
      <c r="D18" s="107"/>
    </row>
    <row r="19" spans="1:4" ht="16.5" x14ac:dyDescent="0.3">
      <c r="A19" s="143"/>
      <c r="B19" s="91" t="s">
        <v>870</v>
      </c>
      <c r="C19" s="107"/>
      <c r="D19" s="107"/>
    </row>
    <row r="20" spans="1:4" ht="16.5" x14ac:dyDescent="0.3">
      <c r="A20" s="143"/>
      <c r="B20" s="91" t="s">
        <v>871</v>
      </c>
      <c r="C20" s="107">
        <v>0</v>
      </c>
      <c r="D20" s="107">
        <v>0</v>
      </c>
    </row>
    <row r="21" spans="1:4" ht="15.75" x14ac:dyDescent="0.25">
      <c r="A21" s="142">
        <v>3</v>
      </c>
      <c r="B21" s="109" t="s">
        <v>867</v>
      </c>
      <c r="C21" s="110"/>
      <c r="D21" s="107"/>
    </row>
    <row r="22" spans="1:4" ht="16.5" x14ac:dyDescent="0.3">
      <c r="A22" s="143"/>
      <c r="B22" s="91" t="s">
        <v>872</v>
      </c>
      <c r="C22" s="111"/>
      <c r="D22" s="111"/>
    </row>
    <row r="23" spans="1:4" ht="16.5" x14ac:dyDescent="0.3">
      <c r="A23" s="143"/>
      <c r="B23" s="91" t="s">
        <v>873</v>
      </c>
      <c r="C23" s="107">
        <v>2226279</v>
      </c>
      <c r="D23" s="107">
        <v>0</v>
      </c>
    </row>
    <row r="24" spans="1:4" ht="16.5" x14ac:dyDescent="0.3">
      <c r="A24" s="143"/>
      <c r="B24" s="91" t="s">
        <v>874</v>
      </c>
      <c r="C24" s="107">
        <v>3500000</v>
      </c>
      <c r="D24" s="107">
        <v>0</v>
      </c>
    </row>
    <row r="25" spans="1:4" ht="16.5" x14ac:dyDescent="0.3">
      <c r="A25" s="143"/>
      <c r="B25" s="91" t="s">
        <v>875</v>
      </c>
      <c r="C25" s="107">
        <v>700000</v>
      </c>
      <c r="D25" s="107">
        <v>0</v>
      </c>
    </row>
    <row r="26" spans="1:4" ht="16.5" x14ac:dyDescent="0.3">
      <c r="A26" s="143"/>
      <c r="B26" s="91" t="s">
        <v>876</v>
      </c>
      <c r="C26" s="107">
        <v>0</v>
      </c>
      <c r="D26" s="107"/>
    </row>
    <row r="27" spans="1:4" ht="16.5" x14ac:dyDescent="0.3">
      <c r="A27" s="143"/>
      <c r="B27" s="91" t="s">
        <v>877</v>
      </c>
      <c r="C27" s="107">
        <v>750000</v>
      </c>
      <c r="D27" s="107">
        <v>0</v>
      </c>
    </row>
    <row r="28" spans="1:4" ht="16.5" x14ac:dyDescent="0.3">
      <c r="A28" s="143"/>
      <c r="B28" s="91" t="s">
        <v>878</v>
      </c>
    </row>
    <row r="29" spans="1:4" ht="16.5" x14ac:dyDescent="0.3">
      <c r="A29" s="143"/>
      <c r="B29" s="91" t="s">
        <v>879</v>
      </c>
      <c r="C29" s="107">
        <v>10038500</v>
      </c>
      <c r="D29" s="107">
        <v>54063000</v>
      </c>
    </row>
    <row r="30" spans="1:4" ht="16.5" x14ac:dyDescent="0.3">
      <c r="A30" s="143"/>
      <c r="B30" s="91" t="s">
        <v>880</v>
      </c>
      <c r="C30" s="107"/>
      <c r="D30" s="107"/>
    </row>
    <row r="31" spans="1:4" ht="16.5" x14ac:dyDescent="0.3">
      <c r="A31" s="143"/>
      <c r="B31" s="91" t="s">
        <v>881</v>
      </c>
      <c r="C31" s="107">
        <v>532000</v>
      </c>
      <c r="D31" s="107">
        <v>0</v>
      </c>
    </row>
    <row r="32" spans="1:4" ht="16.5" x14ac:dyDescent="0.3">
      <c r="A32" s="143"/>
      <c r="B32" s="91" t="s">
        <v>882</v>
      </c>
      <c r="C32" s="107">
        <v>0</v>
      </c>
      <c r="D32" s="107"/>
    </row>
    <row r="33" spans="1:4" ht="16.5" x14ac:dyDescent="0.3">
      <c r="A33" s="143"/>
      <c r="B33" s="91" t="s">
        <v>883</v>
      </c>
      <c r="C33" s="107">
        <v>0</v>
      </c>
      <c r="D33" s="107"/>
    </row>
    <row r="34" spans="1:4" ht="16.5" x14ac:dyDescent="0.3">
      <c r="A34" s="143"/>
      <c r="B34" s="91" t="s">
        <v>884</v>
      </c>
      <c r="C34" s="111"/>
      <c r="D34" s="112">
        <v>286438000</v>
      </c>
    </row>
    <row r="35" spans="1:4" ht="16.5" x14ac:dyDescent="0.3">
      <c r="A35" s="143"/>
      <c r="B35" s="91" t="s">
        <v>885</v>
      </c>
      <c r="C35" s="107"/>
      <c r="D35" s="107"/>
    </row>
    <row r="36" spans="1:4" ht="16.5" x14ac:dyDescent="0.3">
      <c r="A36" s="143"/>
      <c r="B36" s="91" t="s">
        <v>886</v>
      </c>
      <c r="C36" s="107">
        <v>300000000</v>
      </c>
      <c r="D36" s="107">
        <v>0</v>
      </c>
    </row>
    <row r="37" spans="1:4" ht="16.5" x14ac:dyDescent="0.3">
      <c r="A37" s="143"/>
      <c r="B37" s="91" t="s">
        <v>887</v>
      </c>
      <c r="C37" s="107"/>
      <c r="D37" s="107"/>
    </row>
    <row r="38" spans="1:4" ht="16.5" x14ac:dyDescent="0.3">
      <c r="A38" s="143"/>
      <c r="B38" s="91" t="s">
        <v>888</v>
      </c>
      <c r="C38" s="107"/>
    </row>
    <row r="39" spans="1:4" ht="17.25" thickBot="1" x14ac:dyDescent="0.35">
      <c r="A39" s="143"/>
      <c r="B39" s="94" t="s">
        <v>50</v>
      </c>
      <c r="C39" s="113">
        <f>SUM(C14:C37)</f>
        <v>327746779</v>
      </c>
      <c r="D39" s="113">
        <f>SUM(D14:D37)</f>
        <v>385001000</v>
      </c>
    </row>
    <row r="40" spans="1:4" ht="15.75" x14ac:dyDescent="0.25">
      <c r="A40" s="142">
        <v>4</v>
      </c>
      <c r="B40" s="109" t="s">
        <v>889</v>
      </c>
      <c r="C40" s="107"/>
      <c r="D40" s="107"/>
    </row>
    <row r="41" spans="1:4" ht="16.5" x14ac:dyDescent="0.3">
      <c r="A41" s="143"/>
      <c r="B41" s="91" t="s">
        <v>890</v>
      </c>
      <c r="C41" s="107"/>
      <c r="D41" s="107"/>
    </row>
    <row r="42" spans="1:4" ht="16.5" x14ac:dyDescent="0.3">
      <c r="A42" s="143"/>
      <c r="B42" s="91" t="s">
        <v>891</v>
      </c>
      <c r="C42" s="107"/>
      <c r="D42" s="107"/>
    </row>
    <row r="43" spans="1:4" ht="16.5" x14ac:dyDescent="0.3">
      <c r="A43" s="143"/>
      <c r="B43" s="91" t="s">
        <v>892</v>
      </c>
      <c r="C43" s="107"/>
      <c r="D43" s="107"/>
    </row>
    <row r="44" spans="1:4" ht="16.5" x14ac:dyDescent="0.3">
      <c r="A44" s="143"/>
      <c r="B44" s="91" t="s">
        <v>893</v>
      </c>
      <c r="C44" s="107">
        <v>1500000</v>
      </c>
      <c r="D44" s="107">
        <v>2050000</v>
      </c>
    </row>
    <row r="45" spans="1:4" ht="16.5" x14ac:dyDescent="0.3">
      <c r="A45" s="143"/>
      <c r="B45" s="91" t="s">
        <v>894</v>
      </c>
      <c r="C45" s="107"/>
      <c r="D45" s="107"/>
    </row>
    <row r="46" spans="1:4" ht="16.5" x14ac:dyDescent="0.3">
      <c r="A46" s="143"/>
      <c r="B46" s="91" t="s">
        <v>895</v>
      </c>
      <c r="C46" s="107">
        <v>10000000</v>
      </c>
      <c r="D46" s="107">
        <v>10000000</v>
      </c>
    </row>
    <row r="47" spans="1:4" ht="16.5" x14ac:dyDescent="0.3">
      <c r="A47" s="143"/>
      <c r="B47" s="91" t="s">
        <v>896</v>
      </c>
      <c r="C47" s="107"/>
      <c r="D47" s="107"/>
    </row>
    <row r="48" spans="1:4" ht="16.5" x14ac:dyDescent="0.3">
      <c r="A48" s="143"/>
      <c r="B48" s="91" t="s">
        <v>897</v>
      </c>
      <c r="D48" s="107"/>
    </row>
    <row r="49" spans="1:4" ht="16.5" x14ac:dyDescent="0.3">
      <c r="A49" s="143"/>
      <c r="B49" s="91" t="s">
        <v>898</v>
      </c>
      <c r="C49" s="107">
        <v>10000000</v>
      </c>
      <c r="D49" s="107">
        <v>4500000</v>
      </c>
    </row>
    <row r="50" spans="1:4" ht="16.5" x14ac:dyDescent="0.3">
      <c r="A50" s="143"/>
      <c r="B50" s="91" t="s">
        <v>899</v>
      </c>
      <c r="C50" s="107"/>
      <c r="D50" s="107"/>
    </row>
    <row r="51" spans="1:4" ht="16.5" x14ac:dyDescent="0.3">
      <c r="A51" s="143"/>
      <c r="B51" s="91" t="s">
        <v>900</v>
      </c>
      <c r="C51" s="107">
        <v>1000000</v>
      </c>
      <c r="D51" s="107">
        <v>9500000</v>
      </c>
    </row>
    <row r="52" spans="1:4" ht="16.5" x14ac:dyDescent="0.3">
      <c r="A52" s="143"/>
      <c r="B52" s="91" t="s">
        <v>901</v>
      </c>
      <c r="C52" s="107"/>
      <c r="D52" s="107"/>
    </row>
    <row r="53" spans="1:4" ht="16.5" x14ac:dyDescent="0.3">
      <c r="A53" s="143"/>
      <c r="B53" s="91" t="s">
        <v>902</v>
      </c>
      <c r="C53" s="107">
        <v>10000000</v>
      </c>
      <c r="D53" s="107">
        <v>4221060</v>
      </c>
    </row>
    <row r="54" spans="1:4" ht="16.5" x14ac:dyDescent="0.3">
      <c r="A54" s="143"/>
      <c r="B54" s="91" t="s">
        <v>903</v>
      </c>
      <c r="C54" s="107">
        <v>2000000</v>
      </c>
      <c r="D54" s="107">
        <v>0</v>
      </c>
    </row>
    <row r="55" spans="1:4" ht="16.5" x14ac:dyDescent="0.3">
      <c r="A55" s="143"/>
      <c r="B55" s="91" t="s">
        <v>904</v>
      </c>
      <c r="C55" s="107">
        <v>3000000</v>
      </c>
      <c r="D55" s="107">
        <v>3000000</v>
      </c>
    </row>
    <row r="56" spans="1:4" ht="16.5" x14ac:dyDescent="0.3">
      <c r="A56" s="105"/>
      <c r="B56" s="91"/>
      <c r="C56" s="107"/>
    </row>
    <row r="57" spans="1:4" ht="17.25" thickBot="1" x14ac:dyDescent="0.35">
      <c r="A57" s="105"/>
      <c r="B57" s="94" t="s">
        <v>905</v>
      </c>
      <c r="C57" s="113">
        <f>SUM(C44:C55)</f>
        <v>37500000</v>
      </c>
      <c r="D57" s="113">
        <f>SUM(D44:D55)</f>
        <v>33271060</v>
      </c>
    </row>
    <row r="58" spans="1:4" ht="15.75" x14ac:dyDescent="0.25">
      <c r="A58" s="93"/>
      <c r="B58" s="91"/>
      <c r="C58" s="107"/>
      <c r="D58" s="107"/>
    </row>
    <row r="59" spans="1:4" ht="15.75" x14ac:dyDescent="0.25">
      <c r="A59" s="93"/>
      <c r="B59" s="91"/>
      <c r="C59" s="107"/>
      <c r="D59" s="107"/>
    </row>
    <row r="60" spans="1:4" ht="23.25" x14ac:dyDescent="0.35">
      <c r="B60" s="92" t="s">
        <v>0</v>
      </c>
      <c r="C60" s="93"/>
      <c r="D60" s="93">
        <v>35</v>
      </c>
    </row>
    <row r="61" spans="1:4" ht="15.75" x14ac:dyDescent="0.25">
      <c r="A61" s="93"/>
      <c r="B61" s="94"/>
      <c r="C61" s="91"/>
      <c r="D61" s="91"/>
    </row>
    <row r="62" spans="1:4" ht="15.75" x14ac:dyDescent="0.25">
      <c r="A62" s="93"/>
      <c r="B62" s="94" t="s">
        <v>859</v>
      </c>
      <c r="C62" s="91"/>
      <c r="D62" s="91"/>
    </row>
    <row r="63" spans="1:4" ht="15.75" x14ac:dyDescent="0.25">
      <c r="A63" s="93"/>
      <c r="B63" s="94" t="s">
        <v>860</v>
      </c>
      <c r="C63" s="91"/>
      <c r="D63" s="91"/>
    </row>
    <row r="64" spans="1:4" ht="15.75" x14ac:dyDescent="0.25">
      <c r="A64" s="93"/>
      <c r="B64" s="91"/>
      <c r="C64" s="91"/>
      <c r="D64" s="91"/>
    </row>
    <row r="65" spans="1:4" ht="15.75" x14ac:dyDescent="0.25">
      <c r="A65" s="114" t="s">
        <v>861</v>
      </c>
      <c r="B65" s="96" t="s">
        <v>4</v>
      </c>
      <c r="C65" s="96" t="s">
        <v>906</v>
      </c>
      <c r="D65" s="96" t="s">
        <v>906</v>
      </c>
    </row>
    <row r="66" spans="1:4" ht="15.75" x14ac:dyDescent="0.25">
      <c r="A66" s="115" t="s">
        <v>6</v>
      </c>
      <c r="B66" s="98"/>
      <c r="C66" s="99" t="s">
        <v>7</v>
      </c>
      <c r="D66" s="99" t="s">
        <v>7</v>
      </c>
    </row>
    <row r="67" spans="1:4" ht="15.75" x14ac:dyDescent="0.25">
      <c r="A67" s="98"/>
      <c r="B67" s="101"/>
      <c r="C67" s="99">
        <v>2011</v>
      </c>
      <c r="D67" s="99">
        <v>2012</v>
      </c>
    </row>
    <row r="68" spans="1:4" ht="16.5" thickBot="1" x14ac:dyDescent="0.3">
      <c r="A68" s="103"/>
      <c r="B68" s="103"/>
      <c r="C68" s="104" t="s">
        <v>299</v>
      </c>
      <c r="D68" s="104" t="s">
        <v>299</v>
      </c>
    </row>
    <row r="69" spans="1:4" ht="15.75" x14ac:dyDescent="0.25">
      <c r="A69" s="108">
        <v>5</v>
      </c>
      <c r="B69" s="116" t="s">
        <v>907</v>
      </c>
      <c r="C69" s="107"/>
      <c r="D69" s="107"/>
    </row>
    <row r="70" spans="1:4" ht="15.75" x14ac:dyDescent="0.25">
      <c r="A70" s="93"/>
      <c r="B70" s="109" t="s">
        <v>908</v>
      </c>
      <c r="C70" s="107"/>
      <c r="D70" s="107"/>
    </row>
    <row r="71" spans="1:4" ht="15.75" x14ac:dyDescent="0.25">
      <c r="A71" s="93"/>
      <c r="B71" s="91" t="s">
        <v>909</v>
      </c>
      <c r="C71" s="107"/>
      <c r="D71" s="107"/>
    </row>
    <row r="72" spans="1:4" ht="15.75" x14ac:dyDescent="0.25">
      <c r="A72" s="93"/>
      <c r="B72" s="117" t="s">
        <v>910</v>
      </c>
      <c r="C72" s="107">
        <v>1000000</v>
      </c>
      <c r="D72" s="107">
        <v>500000</v>
      </c>
    </row>
    <row r="73" spans="1:4" ht="15.75" x14ac:dyDescent="0.25">
      <c r="A73" s="93"/>
      <c r="B73" s="91" t="s">
        <v>911</v>
      </c>
      <c r="C73" s="107">
        <v>2000000</v>
      </c>
      <c r="D73" s="107">
        <v>1000000</v>
      </c>
    </row>
    <row r="74" spans="1:4" ht="15.75" x14ac:dyDescent="0.25">
      <c r="A74" s="93"/>
      <c r="B74" s="91" t="s">
        <v>912</v>
      </c>
      <c r="C74" s="107">
        <v>1000000</v>
      </c>
      <c r="D74" s="107">
        <v>500000</v>
      </c>
    </row>
    <row r="75" spans="1:4" ht="15.75" x14ac:dyDescent="0.25">
      <c r="A75" s="93"/>
      <c r="B75" s="91" t="s">
        <v>913</v>
      </c>
      <c r="C75" s="107">
        <v>1000000</v>
      </c>
      <c r="D75" s="107">
        <v>500000</v>
      </c>
    </row>
    <row r="76" spans="1:4" ht="15.75" x14ac:dyDescent="0.25">
      <c r="A76" s="93"/>
      <c r="B76" s="91" t="s">
        <v>914</v>
      </c>
      <c r="C76" s="107">
        <v>6000000</v>
      </c>
      <c r="D76" s="107">
        <v>5500000</v>
      </c>
    </row>
    <row r="77" spans="1:4" ht="16.5" thickBot="1" x14ac:dyDescent="0.3">
      <c r="A77" s="93"/>
      <c r="B77" s="94" t="s">
        <v>915</v>
      </c>
      <c r="C77" s="118">
        <f>SUM(C72:C76)</f>
        <v>11000000</v>
      </c>
      <c r="D77" s="118">
        <f>SUM(D72:D76)</f>
        <v>8000000</v>
      </c>
    </row>
    <row r="78" spans="1:4" ht="15.75" x14ac:dyDescent="0.25">
      <c r="A78" s="108">
        <v>6</v>
      </c>
      <c r="B78" s="109" t="s">
        <v>916</v>
      </c>
      <c r="C78" s="107"/>
      <c r="D78" s="107"/>
    </row>
    <row r="79" spans="1:4" ht="15.75" x14ac:dyDescent="0.25">
      <c r="A79" s="93"/>
      <c r="B79" s="91" t="s">
        <v>917</v>
      </c>
      <c r="C79" s="91"/>
      <c r="D79" s="91"/>
    </row>
    <row r="80" spans="1:4" ht="15.75" x14ac:dyDescent="0.25">
      <c r="A80" s="93"/>
      <c r="B80" s="91" t="s">
        <v>918</v>
      </c>
      <c r="C80" s="107"/>
      <c r="D80" s="107"/>
    </row>
    <row r="81" spans="1:4" ht="15.75" x14ac:dyDescent="0.25">
      <c r="A81" s="93"/>
      <c r="B81" s="91" t="s">
        <v>919</v>
      </c>
      <c r="C81" s="107">
        <v>2000000</v>
      </c>
      <c r="D81" s="107">
        <v>2000000</v>
      </c>
    </row>
    <row r="82" spans="1:4" ht="15.75" x14ac:dyDescent="0.25">
      <c r="A82" s="93"/>
      <c r="B82" s="91" t="s">
        <v>920</v>
      </c>
      <c r="C82" s="107"/>
      <c r="D82" s="107"/>
    </row>
    <row r="83" spans="1:4" ht="15.75" x14ac:dyDescent="0.25">
      <c r="A83" s="93"/>
      <c r="B83" s="91" t="s">
        <v>921</v>
      </c>
      <c r="C83" s="107"/>
      <c r="D83" s="107"/>
    </row>
    <row r="84" spans="1:4" ht="15.75" x14ac:dyDescent="0.25">
      <c r="A84" s="93"/>
      <c r="B84" s="91" t="s">
        <v>922</v>
      </c>
      <c r="C84" s="111"/>
      <c r="D84" s="111"/>
    </row>
    <row r="85" spans="1:4" ht="15.75" x14ac:dyDescent="0.25">
      <c r="A85" s="93"/>
      <c r="B85" s="91" t="s">
        <v>923</v>
      </c>
      <c r="C85" s="112">
        <v>0</v>
      </c>
      <c r="D85" s="112">
        <v>0</v>
      </c>
    </row>
    <row r="86" spans="1:4" ht="15.75" x14ac:dyDescent="0.25">
      <c r="A86" s="93"/>
      <c r="B86" s="91" t="s">
        <v>924</v>
      </c>
      <c r="C86" s="107">
        <v>100000000</v>
      </c>
      <c r="D86" s="107">
        <v>0</v>
      </c>
    </row>
    <row r="87" spans="1:4" ht="15.75" x14ac:dyDescent="0.25">
      <c r="A87" s="93"/>
      <c r="B87" s="91" t="s">
        <v>925</v>
      </c>
      <c r="C87" s="107"/>
      <c r="D87" s="107"/>
    </row>
    <row r="88" spans="1:4" ht="15.75" x14ac:dyDescent="0.25">
      <c r="A88" s="93"/>
      <c r="B88" s="91" t="s">
        <v>926</v>
      </c>
      <c r="C88" s="107"/>
      <c r="D88" s="107"/>
    </row>
    <row r="89" spans="1:4" ht="15.75" x14ac:dyDescent="0.25">
      <c r="A89" s="93"/>
      <c r="B89" s="91" t="s">
        <v>927</v>
      </c>
      <c r="C89" s="107">
        <v>6000000</v>
      </c>
      <c r="D89" s="107">
        <v>20000000</v>
      </c>
    </row>
    <row r="90" spans="1:4" ht="15.75" x14ac:dyDescent="0.25">
      <c r="A90" s="93"/>
      <c r="B90" s="91" t="s">
        <v>928</v>
      </c>
      <c r="C90" s="107">
        <v>0</v>
      </c>
      <c r="D90" s="107">
        <v>150000000</v>
      </c>
    </row>
    <row r="91" spans="1:4" ht="15.75" x14ac:dyDescent="0.25">
      <c r="A91" s="108">
        <v>7</v>
      </c>
      <c r="B91" s="91" t="s">
        <v>929</v>
      </c>
      <c r="C91" s="107"/>
      <c r="D91" s="107"/>
    </row>
    <row r="92" spans="1:4" ht="15.75" x14ac:dyDescent="0.25">
      <c r="A92" s="93"/>
      <c r="B92" s="91" t="s">
        <v>930</v>
      </c>
      <c r="C92" s="107">
        <v>6000000</v>
      </c>
      <c r="D92" s="107">
        <v>5000000</v>
      </c>
    </row>
    <row r="93" spans="1:4" ht="15.75" x14ac:dyDescent="0.25">
      <c r="A93" s="93"/>
      <c r="B93" s="91" t="s">
        <v>931</v>
      </c>
    </row>
    <row r="94" spans="1:4" ht="15.75" x14ac:dyDescent="0.25">
      <c r="A94" s="93"/>
      <c r="B94" s="91" t="s">
        <v>932</v>
      </c>
      <c r="C94" s="107">
        <v>78000000</v>
      </c>
      <c r="D94" s="107">
        <v>50900000</v>
      </c>
    </row>
    <row r="95" spans="1:4" ht="15.75" x14ac:dyDescent="0.25">
      <c r="A95" s="93"/>
      <c r="B95" s="91" t="s">
        <v>933</v>
      </c>
      <c r="C95" s="107">
        <v>1000000</v>
      </c>
      <c r="D95" s="107">
        <v>10000000</v>
      </c>
    </row>
    <row r="96" spans="1:4" ht="15.75" x14ac:dyDescent="0.25">
      <c r="A96" s="93"/>
      <c r="B96" s="91" t="s">
        <v>934</v>
      </c>
      <c r="C96" s="107">
        <v>30000000</v>
      </c>
      <c r="D96" s="107">
        <v>0</v>
      </c>
    </row>
    <row r="97" spans="1:4" ht="15.75" x14ac:dyDescent="0.25">
      <c r="A97" s="93"/>
      <c r="B97" s="91" t="s">
        <v>935</v>
      </c>
      <c r="C97" s="107">
        <v>0</v>
      </c>
      <c r="D97" s="107"/>
    </row>
    <row r="98" spans="1:4" ht="15.75" x14ac:dyDescent="0.25">
      <c r="A98" s="93"/>
      <c r="B98" s="91"/>
      <c r="C98" s="107"/>
      <c r="D98" s="107"/>
    </row>
    <row r="99" spans="1:4" ht="15.75" x14ac:dyDescent="0.25">
      <c r="A99" s="93"/>
      <c r="B99" s="91" t="s">
        <v>4154</v>
      </c>
      <c r="C99" s="107"/>
      <c r="D99" s="107"/>
    </row>
    <row r="100" spans="1:4" ht="15.75" x14ac:dyDescent="0.25">
      <c r="A100" s="93"/>
      <c r="B100" s="91" t="s">
        <v>4155</v>
      </c>
      <c r="C100" s="107"/>
      <c r="D100" s="107">
        <v>90000000</v>
      </c>
    </row>
    <row r="101" spans="1:4" ht="16.5" thickBot="1" x14ac:dyDescent="0.3">
      <c r="A101" s="93"/>
      <c r="B101" s="94" t="s">
        <v>915</v>
      </c>
      <c r="C101" s="113">
        <f>SUM(C81:C100)</f>
        <v>223000000</v>
      </c>
      <c r="D101" s="113">
        <f>SUM(D81:D100)</f>
        <v>327900000</v>
      </c>
    </row>
    <row r="102" spans="1:4" ht="15.75" x14ac:dyDescent="0.25">
      <c r="A102" s="119">
        <v>8</v>
      </c>
      <c r="B102" s="120" t="s">
        <v>936</v>
      </c>
      <c r="C102" s="121"/>
      <c r="D102" s="121"/>
    </row>
    <row r="103" spans="1:4" ht="16.5" x14ac:dyDescent="0.3">
      <c r="A103" s="122"/>
      <c r="B103" s="123" t="s">
        <v>937</v>
      </c>
      <c r="C103" s="121">
        <v>5111461</v>
      </c>
      <c r="D103" s="121">
        <v>0</v>
      </c>
    </row>
    <row r="104" spans="1:4" ht="16.5" x14ac:dyDescent="0.3">
      <c r="A104" s="122"/>
      <c r="B104" s="123" t="s">
        <v>938</v>
      </c>
      <c r="C104" s="121">
        <v>4000000</v>
      </c>
      <c r="D104" s="121">
        <v>4000000</v>
      </c>
    </row>
    <row r="105" spans="1:4" ht="16.5" x14ac:dyDescent="0.3">
      <c r="A105" s="122"/>
      <c r="B105" s="123" t="s">
        <v>939</v>
      </c>
      <c r="C105" s="121">
        <v>0</v>
      </c>
      <c r="D105" s="121">
        <v>60000000</v>
      </c>
    </row>
    <row r="106" spans="1:4" ht="16.5" x14ac:dyDescent="0.3">
      <c r="A106" s="122"/>
      <c r="B106" s="123" t="s">
        <v>940</v>
      </c>
      <c r="C106" s="112">
        <v>0</v>
      </c>
      <c r="D106" s="112">
        <v>3520495</v>
      </c>
    </row>
    <row r="107" spans="1:4" ht="16.5" x14ac:dyDescent="0.3">
      <c r="A107" s="122"/>
      <c r="B107" s="123" t="s">
        <v>941</v>
      </c>
      <c r="C107" s="112">
        <v>0</v>
      </c>
      <c r="D107" s="112">
        <v>7350000</v>
      </c>
    </row>
    <row r="108" spans="1:4" ht="17.25" thickBot="1" x14ac:dyDescent="0.35">
      <c r="A108" s="122"/>
      <c r="B108" s="94" t="s">
        <v>915</v>
      </c>
      <c r="C108" s="124">
        <f>SUM(C103:C107)</f>
        <v>9111461</v>
      </c>
      <c r="D108" s="124">
        <f>SUM(D103:D107)</f>
        <v>74870495</v>
      </c>
    </row>
    <row r="109" spans="1:4" ht="15.75" x14ac:dyDescent="0.25">
      <c r="A109" s="119">
        <v>9</v>
      </c>
      <c r="B109" s="120" t="s">
        <v>942</v>
      </c>
      <c r="C109" s="125"/>
      <c r="D109" s="125"/>
    </row>
    <row r="110" spans="1:4" ht="16.5" x14ac:dyDescent="0.3">
      <c r="A110" s="122"/>
      <c r="B110" s="123" t="s">
        <v>943</v>
      </c>
      <c r="C110" s="121">
        <v>4000000</v>
      </c>
      <c r="D110" s="121">
        <v>20000000</v>
      </c>
    </row>
    <row r="111" spans="1:4" ht="16.5" x14ac:dyDescent="0.3">
      <c r="A111" s="122"/>
      <c r="B111" s="123" t="s">
        <v>944</v>
      </c>
      <c r="C111" s="121">
        <v>5000000</v>
      </c>
      <c r="D111" s="121">
        <v>3600000</v>
      </c>
    </row>
    <row r="112" spans="1:4" ht="16.5" x14ac:dyDescent="0.3">
      <c r="A112" s="122"/>
      <c r="B112" s="123" t="s">
        <v>945</v>
      </c>
      <c r="C112" s="121">
        <v>2000000</v>
      </c>
      <c r="D112" s="121">
        <v>2500000</v>
      </c>
    </row>
    <row r="113" spans="1:4" ht="17.25" thickBot="1" x14ac:dyDescent="0.35">
      <c r="A113" s="122"/>
      <c r="B113" s="94" t="s">
        <v>915</v>
      </c>
      <c r="C113" s="126">
        <f>SUM(C110:C112)</f>
        <v>11000000</v>
      </c>
      <c r="D113" s="126">
        <f>SUM(D110:D112)</f>
        <v>26100000</v>
      </c>
    </row>
    <row r="114" spans="1:4" ht="15.75" x14ac:dyDescent="0.25">
      <c r="A114" s="119">
        <v>10</v>
      </c>
      <c r="B114" s="120" t="s">
        <v>946</v>
      </c>
      <c r="C114" s="121"/>
      <c r="D114" s="121"/>
    </row>
    <row r="115" spans="1:4" ht="16.5" x14ac:dyDescent="0.3">
      <c r="A115" s="122"/>
      <c r="B115" s="123" t="s">
        <v>947</v>
      </c>
      <c r="C115" s="121">
        <v>3000000</v>
      </c>
      <c r="D115" s="121">
        <v>0</v>
      </c>
    </row>
    <row r="116" spans="1:4" ht="16.5" x14ac:dyDescent="0.3">
      <c r="A116" s="122"/>
      <c r="B116" s="123" t="s">
        <v>948</v>
      </c>
      <c r="C116" s="121"/>
      <c r="D116" s="121"/>
    </row>
    <row r="117" spans="1:4" ht="16.5" x14ac:dyDescent="0.3">
      <c r="A117" s="122"/>
      <c r="B117" s="123" t="s">
        <v>949</v>
      </c>
      <c r="C117" s="127">
        <v>1160000</v>
      </c>
      <c r="D117" s="127">
        <v>1160000</v>
      </c>
    </row>
    <row r="118" spans="1:4" ht="16.5" x14ac:dyDescent="0.3">
      <c r="A118" s="122"/>
      <c r="B118" s="123" t="s">
        <v>950</v>
      </c>
      <c r="C118" s="121">
        <v>0</v>
      </c>
      <c r="D118" s="121">
        <v>0</v>
      </c>
    </row>
    <row r="119" spans="1:4" ht="15.75" x14ac:dyDescent="0.25">
      <c r="A119" s="93"/>
      <c r="B119" s="94" t="s">
        <v>951</v>
      </c>
      <c r="C119" s="128">
        <f>SUM(C39+C57+C77+C101+C108+C113+C117)</f>
        <v>620518240</v>
      </c>
      <c r="D119" s="128">
        <f>SUM(D39+D57+D77+D101+D108+D113+D117)</f>
        <v>856302555</v>
      </c>
    </row>
    <row r="120" spans="1:4" ht="15.75" x14ac:dyDescent="0.25">
      <c r="A120" s="93"/>
      <c r="B120" s="91"/>
      <c r="C120" s="107"/>
      <c r="D120" s="107"/>
    </row>
    <row r="121" spans="1:4" ht="23.25" x14ac:dyDescent="0.35">
      <c r="A121" s="93">
        <v>36</v>
      </c>
      <c r="B121" s="92" t="s">
        <v>0</v>
      </c>
      <c r="C121" s="123"/>
      <c r="D121" s="123"/>
    </row>
    <row r="122" spans="1:4" ht="15.75" x14ac:dyDescent="0.25">
      <c r="A122" s="129"/>
      <c r="B122" s="94"/>
      <c r="C122" s="123"/>
      <c r="D122" s="123"/>
    </row>
    <row r="123" spans="1:4" ht="15.75" x14ac:dyDescent="0.25">
      <c r="A123" s="129"/>
      <c r="B123" s="94" t="s">
        <v>859</v>
      </c>
      <c r="C123" s="123"/>
      <c r="D123" s="123"/>
    </row>
    <row r="124" spans="1:4" ht="15.75" x14ac:dyDescent="0.25">
      <c r="A124" s="129"/>
      <c r="B124" s="94" t="s">
        <v>860</v>
      </c>
      <c r="C124" s="123"/>
      <c r="D124" s="123"/>
    </row>
    <row r="125" spans="1:4" ht="15.75" x14ac:dyDescent="0.25">
      <c r="A125" s="129"/>
      <c r="B125" s="123"/>
      <c r="C125" s="123"/>
      <c r="D125" s="123"/>
    </row>
    <row r="126" spans="1:4" ht="16.5" x14ac:dyDescent="0.3">
      <c r="A126" s="130" t="s">
        <v>861</v>
      </c>
      <c r="B126" s="131" t="s">
        <v>4</v>
      </c>
      <c r="C126" s="131" t="s">
        <v>5</v>
      </c>
      <c r="D126" s="131" t="s">
        <v>5</v>
      </c>
    </row>
    <row r="127" spans="1:4" ht="16.5" x14ac:dyDescent="0.3">
      <c r="A127" s="132" t="s">
        <v>6</v>
      </c>
      <c r="B127" s="133"/>
      <c r="C127" s="134" t="s">
        <v>7</v>
      </c>
      <c r="D127" s="134" t="s">
        <v>7</v>
      </c>
    </row>
    <row r="128" spans="1:4" ht="16.5" x14ac:dyDescent="0.3">
      <c r="A128" s="135"/>
      <c r="B128" s="134"/>
      <c r="C128" s="134">
        <v>2011</v>
      </c>
      <c r="D128" s="134">
        <v>2012</v>
      </c>
    </row>
    <row r="129" spans="1:4" ht="17.25" thickBot="1" x14ac:dyDescent="0.35">
      <c r="A129" s="136"/>
      <c r="B129" s="137"/>
      <c r="C129" s="138" t="s">
        <v>299</v>
      </c>
      <c r="D129" s="138" t="s">
        <v>299</v>
      </c>
    </row>
    <row r="130" spans="1:4" ht="15.75" x14ac:dyDescent="0.25">
      <c r="A130" s="119">
        <v>11</v>
      </c>
      <c r="B130" s="120" t="s">
        <v>952</v>
      </c>
      <c r="C130" s="121"/>
      <c r="D130" s="121"/>
    </row>
    <row r="131" spans="1:4" ht="16.5" x14ac:dyDescent="0.3">
      <c r="A131" s="122"/>
      <c r="B131" s="123" t="s">
        <v>953</v>
      </c>
      <c r="C131" s="121">
        <v>191750000</v>
      </c>
      <c r="D131" s="121">
        <v>546000000</v>
      </c>
    </row>
    <row r="132" spans="1:4" ht="15.75" x14ac:dyDescent="0.25">
      <c r="A132" s="119">
        <v>12</v>
      </c>
      <c r="B132" s="120" t="s">
        <v>954</v>
      </c>
      <c r="C132" s="121"/>
      <c r="D132" s="121"/>
    </row>
    <row r="133" spans="1:4" ht="16.5" x14ac:dyDescent="0.3">
      <c r="A133" s="122"/>
      <c r="B133" s="123" t="s">
        <v>955</v>
      </c>
      <c r="C133" s="121">
        <v>1500000</v>
      </c>
      <c r="D133" s="121">
        <v>1700000</v>
      </c>
    </row>
    <row r="134" spans="1:4" ht="16.5" x14ac:dyDescent="0.3">
      <c r="A134" s="122"/>
      <c r="B134" s="123" t="s">
        <v>956</v>
      </c>
      <c r="C134" s="121"/>
      <c r="D134" s="121"/>
    </row>
    <row r="135" spans="1:4" ht="16.5" x14ac:dyDescent="0.3">
      <c r="A135" s="122"/>
      <c r="B135" s="123" t="s">
        <v>957</v>
      </c>
      <c r="C135" s="121">
        <v>5000000</v>
      </c>
      <c r="D135" s="121"/>
    </row>
    <row r="136" spans="1:4" ht="16.5" x14ac:dyDescent="0.3">
      <c r="A136" s="122"/>
      <c r="B136" s="123" t="s">
        <v>958</v>
      </c>
      <c r="C136" s="121">
        <v>6000000</v>
      </c>
      <c r="D136" s="121">
        <v>5500000</v>
      </c>
    </row>
    <row r="137" spans="1:4" ht="16.5" x14ac:dyDescent="0.3">
      <c r="A137" s="122"/>
      <c r="B137" s="123" t="s">
        <v>959</v>
      </c>
      <c r="C137" s="121"/>
      <c r="D137" s="121">
        <v>774000</v>
      </c>
    </row>
    <row r="138" spans="1:4" ht="16.5" x14ac:dyDescent="0.3">
      <c r="A138" s="122"/>
      <c r="B138" s="123" t="s">
        <v>960</v>
      </c>
      <c r="C138" s="121"/>
      <c r="D138" s="121">
        <v>2100000</v>
      </c>
    </row>
    <row r="139" spans="1:4" ht="16.5" x14ac:dyDescent="0.3">
      <c r="A139" s="122"/>
      <c r="B139" s="123" t="s">
        <v>961</v>
      </c>
      <c r="C139" s="121"/>
      <c r="D139" s="121">
        <v>10000000</v>
      </c>
    </row>
    <row r="140" spans="1:4" ht="16.5" x14ac:dyDescent="0.3">
      <c r="A140" s="122"/>
      <c r="B140" s="123" t="s">
        <v>962</v>
      </c>
      <c r="C140" s="121"/>
      <c r="D140" s="121">
        <v>0</v>
      </c>
    </row>
    <row r="141" spans="1:4" ht="17.25" thickBot="1" x14ac:dyDescent="0.35">
      <c r="A141" s="122"/>
      <c r="B141" s="94" t="s">
        <v>915</v>
      </c>
      <c r="C141" s="126">
        <f>SUM(C131:C140)</f>
        <v>204250000</v>
      </c>
      <c r="D141" s="126">
        <f>SUM(D131:D140)</f>
        <v>566074000</v>
      </c>
    </row>
    <row r="142" spans="1:4" ht="15.75" x14ac:dyDescent="0.25">
      <c r="A142" s="119">
        <v>13</v>
      </c>
      <c r="B142" s="120" t="s">
        <v>963</v>
      </c>
      <c r="C142" s="121"/>
      <c r="D142" s="121"/>
    </row>
    <row r="143" spans="1:4" ht="16.5" x14ac:dyDescent="0.3">
      <c r="A143" s="122"/>
      <c r="B143" s="123" t="s">
        <v>964</v>
      </c>
      <c r="C143" s="121">
        <v>40000000</v>
      </c>
      <c r="D143" s="121">
        <v>40000000</v>
      </c>
    </row>
    <row r="144" spans="1:4" ht="16.5" x14ac:dyDescent="0.3">
      <c r="A144" s="122"/>
      <c r="B144" s="123" t="s">
        <v>965</v>
      </c>
      <c r="C144" s="121">
        <v>3000000</v>
      </c>
      <c r="D144" s="121">
        <v>2000000</v>
      </c>
    </row>
    <row r="145" spans="1:4" ht="16.5" x14ac:dyDescent="0.3">
      <c r="A145" s="122"/>
      <c r="B145" s="123" t="s">
        <v>966</v>
      </c>
      <c r="C145" s="121">
        <v>1200000</v>
      </c>
      <c r="D145" s="121">
        <v>0</v>
      </c>
    </row>
    <row r="146" spans="1:4" ht="16.5" x14ac:dyDescent="0.3">
      <c r="A146" s="122"/>
      <c r="B146" s="123" t="s">
        <v>967</v>
      </c>
      <c r="C146" s="121">
        <v>6500000</v>
      </c>
      <c r="D146" s="121">
        <v>12500000</v>
      </c>
    </row>
    <row r="147" spans="1:4" ht="16.5" x14ac:dyDescent="0.3">
      <c r="A147" s="122"/>
      <c r="B147" s="123" t="s">
        <v>968</v>
      </c>
      <c r="C147" s="121">
        <v>6000000</v>
      </c>
      <c r="D147" s="121">
        <v>5000000</v>
      </c>
    </row>
    <row r="148" spans="1:4" ht="16.5" x14ac:dyDescent="0.3">
      <c r="A148" s="122"/>
      <c r="B148" s="123" t="s">
        <v>969</v>
      </c>
      <c r="C148" s="121">
        <v>10000000</v>
      </c>
      <c r="D148" s="121">
        <v>20000000</v>
      </c>
    </row>
    <row r="149" spans="1:4" ht="16.5" x14ac:dyDescent="0.3">
      <c r="A149" s="122"/>
      <c r="B149" s="123" t="s">
        <v>970</v>
      </c>
      <c r="C149" s="121">
        <v>0</v>
      </c>
      <c r="D149" s="121">
        <v>2000000</v>
      </c>
    </row>
    <row r="150" spans="1:4" ht="16.5" x14ac:dyDescent="0.3">
      <c r="A150" s="122"/>
      <c r="B150" s="123" t="s">
        <v>971</v>
      </c>
      <c r="C150" s="121"/>
      <c r="D150" s="121"/>
    </row>
    <row r="151" spans="1:4" ht="16.5" x14ac:dyDescent="0.3">
      <c r="A151" s="122"/>
      <c r="B151" s="123" t="s">
        <v>972</v>
      </c>
      <c r="C151" s="121"/>
      <c r="D151" s="121">
        <v>45000000</v>
      </c>
    </row>
    <row r="152" spans="1:4" ht="16.5" x14ac:dyDescent="0.3">
      <c r="A152" s="122"/>
      <c r="B152" s="123" t="s">
        <v>973</v>
      </c>
      <c r="C152" s="121"/>
      <c r="D152" s="121">
        <v>10000000</v>
      </c>
    </row>
    <row r="153" spans="1:4" ht="16.5" x14ac:dyDescent="0.3">
      <c r="A153" s="122"/>
      <c r="B153" s="123" t="s">
        <v>974</v>
      </c>
      <c r="C153" s="121"/>
      <c r="D153" s="121">
        <v>3000000</v>
      </c>
    </row>
    <row r="154" spans="1:4" ht="16.5" x14ac:dyDescent="0.3">
      <c r="A154" s="122"/>
      <c r="B154" s="123" t="s">
        <v>975</v>
      </c>
      <c r="C154" s="121"/>
      <c r="D154" s="121">
        <v>1080000</v>
      </c>
    </row>
    <row r="155" spans="1:4" ht="17.25" thickBot="1" x14ac:dyDescent="0.35">
      <c r="A155" s="122"/>
      <c r="B155" s="94" t="s">
        <v>915</v>
      </c>
      <c r="C155" s="126">
        <f>SUM(C143:C154)</f>
        <v>66700000</v>
      </c>
      <c r="D155" s="126">
        <f>SUM(D143:D154)</f>
        <v>140580000</v>
      </c>
    </row>
    <row r="156" spans="1:4" ht="15.75" x14ac:dyDescent="0.25">
      <c r="A156" s="108">
        <v>14</v>
      </c>
      <c r="B156" s="109" t="s">
        <v>976</v>
      </c>
      <c r="C156" s="107">
        <v>0</v>
      </c>
      <c r="D156" s="107"/>
    </row>
    <row r="157" spans="1:4" ht="15.75" x14ac:dyDescent="0.25">
      <c r="A157" s="91"/>
      <c r="B157" s="91" t="s">
        <v>977</v>
      </c>
      <c r="C157" s="107">
        <v>40000000</v>
      </c>
      <c r="D157" s="107">
        <v>0</v>
      </c>
    </row>
    <row r="158" spans="1:4" ht="15.75" x14ac:dyDescent="0.25">
      <c r="A158" s="91"/>
      <c r="B158" s="91" t="s">
        <v>978</v>
      </c>
      <c r="C158" s="107">
        <v>35000000</v>
      </c>
      <c r="D158" s="107">
        <v>0</v>
      </c>
    </row>
    <row r="159" spans="1:4" ht="15.75" x14ac:dyDescent="0.25">
      <c r="A159" s="91"/>
      <c r="B159" s="91" t="s">
        <v>979</v>
      </c>
      <c r="C159" s="107">
        <v>10710760</v>
      </c>
      <c r="D159" s="107">
        <v>0</v>
      </c>
    </row>
    <row r="160" spans="1:4" ht="15.75" x14ac:dyDescent="0.25">
      <c r="A160" s="91"/>
      <c r="B160" s="91" t="s">
        <v>980</v>
      </c>
      <c r="C160" s="107">
        <v>4000000</v>
      </c>
      <c r="D160" s="107">
        <v>4500000</v>
      </c>
    </row>
    <row r="161" spans="1:4" ht="15.75" x14ac:dyDescent="0.25">
      <c r="A161" s="91"/>
      <c r="B161" s="91" t="s">
        <v>981</v>
      </c>
      <c r="C161" s="107">
        <v>500000</v>
      </c>
      <c r="D161" s="107">
        <v>500000</v>
      </c>
    </row>
    <row r="162" spans="1:4" ht="15.75" x14ac:dyDescent="0.25">
      <c r="A162" s="91"/>
      <c r="B162" s="91" t="s">
        <v>982</v>
      </c>
      <c r="C162" s="107"/>
      <c r="D162" s="107">
        <v>10000000</v>
      </c>
    </row>
    <row r="163" spans="1:4" ht="15.75" x14ac:dyDescent="0.25">
      <c r="A163" s="91"/>
      <c r="B163" s="94" t="s">
        <v>915</v>
      </c>
      <c r="C163" s="139">
        <f>SUM(C157:C162)</f>
        <v>90210760</v>
      </c>
      <c r="D163" s="139">
        <f>SUM(D157:D162)</f>
        <v>15000000</v>
      </c>
    </row>
    <row r="164" spans="1:4" ht="15.75" x14ac:dyDescent="0.25">
      <c r="A164" s="108">
        <v>15</v>
      </c>
      <c r="B164" s="109" t="s">
        <v>983</v>
      </c>
      <c r="C164" s="107"/>
      <c r="D164" s="107"/>
    </row>
    <row r="165" spans="1:4" ht="15.75" x14ac:dyDescent="0.25">
      <c r="A165" s="91"/>
      <c r="B165" s="91" t="s">
        <v>984</v>
      </c>
      <c r="C165" s="107">
        <v>7305000</v>
      </c>
      <c r="D165" s="107">
        <v>0</v>
      </c>
    </row>
    <row r="166" spans="1:4" ht="15.75" x14ac:dyDescent="0.25">
      <c r="A166" s="91"/>
      <c r="B166" s="91" t="s">
        <v>985</v>
      </c>
      <c r="C166" s="107">
        <v>8000000</v>
      </c>
      <c r="D166" s="107">
        <v>0</v>
      </c>
    </row>
    <row r="167" spans="1:4" ht="15.75" x14ac:dyDescent="0.25">
      <c r="A167" s="91"/>
      <c r="B167" s="91" t="s">
        <v>986</v>
      </c>
      <c r="C167" s="107">
        <v>10000000</v>
      </c>
      <c r="D167" s="107">
        <v>0</v>
      </c>
    </row>
    <row r="168" spans="1:4" ht="15.75" x14ac:dyDescent="0.25">
      <c r="A168" s="91"/>
      <c r="B168" s="91" t="s">
        <v>987</v>
      </c>
      <c r="C168" s="107">
        <v>0</v>
      </c>
      <c r="D168" s="107">
        <v>3000000000</v>
      </c>
    </row>
    <row r="169" spans="1:4" ht="16.5" thickBot="1" x14ac:dyDescent="0.3">
      <c r="A169" s="91"/>
      <c r="B169" s="94" t="s">
        <v>915</v>
      </c>
      <c r="C169" s="113">
        <f>SUM(C165:C168)</f>
        <v>25305000</v>
      </c>
      <c r="D169" s="113">
        <f>SUM(D165:D168)</f>
        <v>3000000000</v>
      </c>
    </row>
    <row r="170" spans="1:4" ht="15.75" x14ac:dyDescent="0.25">
      <c r="A170" s="91"/>
      <c r="B170" s="94"/>
      <c r="C170" s="139"/>
      <c r="D170" s="139"/>
    </row>
    <row r="171" spans="1:4" ht="15.75" x14ac:dyDescent="0.25">
      <c r="A171" s="108">
        <v>16</v>
      </c>
      <c r="B171" s="109" t="s">
        <v>988</v>
      </c>
      <c r="C171" s="140"/>
      <c r="D171" s="140"/>
    </row>
    <row r="172" spans="1:4" ht="15.75" x14ac:dyDescent="0.25">
      <c r="A172" s="91"/>
      <c r="B172" s="91" t="s">
        <v>989</v>
      </c>
      <c r="C172" s="140">
        <v>800000</v>
      </c>
      <c r="D172" s="140">
        <v>0</v>
      </c>
    </row>
    <row r="173" spans="1:4" ht="15.75" x14ac:dyDescent="0.25">
      <c r="A173" s="91"/>
      <c r="B173" s="91" t="s">
        <v>990</v>
      </c>
      <c r="C173" s="140">
        <v>745000</v>
      </c>
      <c r="D173" s="140">
        <v>0</v>
      </c>
    </row>
    <row r="174" spans="1:4" ht="15.75" x14ac:dyDescent="0.25">
      <c r="A174" s="108">
        <v>17</v>
      </c>
      <c r="B174" s="106" t="s">
        <v>991</v>
      </c>
      <c r="C174" s="140"/>
      <c r="D174" s="140"/>
    </row>
    <row r="175" spans="1:4" ht="15.75" x14ac:dyDescent="0.25">
      <c r="A175" s="91"/>
      <c r="B175" s="91" t="s">
        <v>992</v>
      </c>
      <c r="C175" s="140"/>
      <c r="D175" s="140"/>
    </row>
    <row r="176" spans="1:4" ht="15.75" x14ac:dyDescent="0.25">
      <c r="A176" s="91"/>
      <c r="B176" s="91" t="s">
        <v>993</v>
      </c>
      <c r="C176" s="140"/>
      <c r="D176" s="140"/>
    </row>
    <row r="177" spans="1:4" ht="15.75" x14ac:dyDescent="0.25">
      <c r="A177" s="91"/>
      <c r="B177" s="91" t="s">
        <v>994</v>
      </c>
      <c r="C177" s="140">
        <v>2900000</v>
      </c>
      <c r="D177" s="140"/>
    </row>
    <row r="178" spans="1:4" ht="15.75" x14ac:dyDescent="0.25">
      <c r="A178" s="91"/>
      <c r="B178" s="91" t="s">
        <v>995</v>
      </c>
      <c r="C178" s="140">
        <v>0</v>
      </c>
      <c r="D178" s="140">
        <v>0</v>
      </c>
    </row>
    <row r="179" spans="1:4" ht="15.75" x14ac:dyDescent="0.25">
      <c r="A179" s="91"/>
      <c r="B179" s="91" t="s">
        <v>996</v>
      </c>
      <c r="C179" s="140">
        <v>0</v>
      </c>
      <c r="D179" s="140">
        <v>0</v>
      </c>
    </row>
    <row r="180" spans="1:4" ht="15.75" x14ac:dyDescent="0.25">
      <c r="A180" s="91"/>
      <c r="B180" s="91" t="s">
        <v>997</v>
      </c>
      <c r="C180" s="140">
        <v>3960000</v>
      </c>
      <c r="D180" s="140">
        <v>3960000</v>
      </c>
    </row>
    <row r="181" spans="1:4" ht="15.75" x14ac:dyDescent="0.25">
      <c r="A181" s="91"/>
      <c r="B181" s="91" t="s">
        <v>998</v>
      </c>
      <c r="C181" s="140">
        <v>750000</v>
      </c>
      <c r="D181" s="140">
        <v>750000</v>
      </c>
    </row>
    <row r="182" spans="1:4" ht="15.75" x14ac:dyDescent="0.25">
      <c r="A182" s="91"/>
      <c r="B182" s="91" t="s">
        <v>999</v>
      </c>
      <c r="C182" s="140">
        <v>0</v>
      </c>
      <c r="D182" s="140">
        <v>12000000</v>
      </c>
    </row>
    <row r="183" spans="1:4" ht="16.5" thickBot="1" x14ac:dyDescent="0.3">
      <c r="A183" s="91"/>
      <c r="B183" s="94" t="s">
        <v>1000</v>
      </c>
      <c r="C183" s="113">
        <f>SUM(C177:C182)</f>
        <v>7610000</v>
      </c>
      <c r="D183" s="113">
        <f>SUM(D177:D182)</f>
        <v>16710000</v>
      </c>
    </row>
    <row r="184" spans="1:4" ht="15.75" x14ac:dyDescent="0.25">
      <c r="A184" s="91"/>
      <c r="B184" s="91"/>
      <c r="C184" s="140"/>
      <c r="D184" s="140"/>
    </row>
    <row r="185" spans="1:4" ht="15.75" x14ac:dyDescent="0.25">
      <c r="A185" s="93"/>
      <c r="B185" s="91"/>
      <c r="C185" s="107"/>
      <c r="D185" s="107"/>
    </row>
    <row r="186" spans="1:4" ht="23.25" x14ac:dyDescent="0.35">
      <c r="A186" s="93"/>
      <c r="B186" s="92" t="s">
        <v>0</v>
      </c>
      <c r="C186" s="91"/>
      <c r="D186" s="91">
        <v>37</v>
      </c>
    </row>
    <row r="187" spans="1:4" ht="15.75" x14ac:dyDescent="0.25">
      <c r="A187" s="93"/>
      <c r="B187" s="94"/>
      <c r="C187" s="91"/>
      <c r="D187" s="91"/>
    </row>
    <row r="188" spans="1:4" ht="15.75" x14ac:dyDescent="0.25">
      <c r="A188" s="93"/>
      <c r="B188" s="94" t="s">
        <v>859</v>
      </c>
      <c r="C188" s="91"/>
      <c r="D188" s="91"/>
    </row>
    <row r="189" spans="1:4" ht="15.75" x14ac:dyDescent="0.25">
      <c r="A189" s="93"/>
      <c r="B189" s="94" t="s">
        <v>860</v>
      </c>
      <c r="C189" s="91"/>
      <c r="D189" s="91"/>
    </row>
    <row r="190" spans="1:4" ht="15.75" x14ac:dyDescent="0.25">
      <c r="A190" s="93"/>
      <c r="B190" s="141"/>
      <c r="C190" s="91"/>
      <c r="D190" s="91"/>
    </row>
    <row r="191" spans="1:4" ht="16.5" x14ac:dyDescent="0.3">
      <c r="A191" s="95" t="s">
        <v>861</v>
      </c>
      <c r="B191" s="96" t="s">
        <v>4</v>
      </c>
      <c r="C191" s="96" t="s">
        <v>5</v>
      </c>
      <c r="D191" s="96" t="s">
        <v>5</v>
      </c>
    </row>
    <row r="192" spans="1:4" ht="16.5" x14ac:dyDescent="0.3">
      <c r="A192" s="97" t="s">
        <v>6</v>
      </c>
      <c r="B192" s="98"/>
      <c r="C192" s="99" t="s">
        <v>7</v>
      </c>
      <c r="D192" s="99" t="s">
        <v>7</v>
      </c>
    </row>
    <row r="193" spans="1:4" ht="16.5" x14ac:dyDescent="0.3">
      <c r="A193" s="100"/>
      <c r="B193" s="101"/>
      <c r="C193" s="99">
        <v>2011</v>
      </c>
      <c r="D193" s="99">
        <v>2012</v>
      </c>
    </row>
    <row r="194" spans="1:4" ht="17.25" thickBot="1" x14ac:dyDescent="0.35">
      <c r="A194" s="102"/>
      <c r="B194" s="103"/>
      <c r="C194" s="104" t="s">
        <v>299</v>
      </c>
      <c r="D194" s="104" t="s">
        <v>299</v>
      </c>
    </row>
    <row r="195" spans="1:4" ht="16.5" x14ac:dyDescent="0.3">
      <c r="A195" s="100"/>
      <c r="B195" s="98"/>
      <c r="C195" s="99"/>
      <c r="D195" s="99"/>
    </row>
    <row r="196" spans="1:4" ht="15.75" x14ac:dyDescent="0.25">
      <c r="A196" s="142">
        <v>18</v>
      </c>
      <c r="B196" s="106" t="s">
        <v>1001</v>
      </c>
      <c r="C196" s="140"/>
      <c r="D196" s="140"/>
    </row>
    <row r="197" spans="1:4" ht="16.5" x14ac:dyDescent="0.3">
      <c r="A197" s="143"/>
      <c r="B197" s="144" t="s">
        <v>1002</v>
      </c>
      <c r="C197" s="140"/>
      <c r="D197" s="140"/>
    </row>
    <row r="198" spans="1:4" ht="16.5" x14ac:dyDescent="0.3">
      <c r="A198" s="143"/>
      <c r="B198" s="3" t="s">
        <v>1003</v>
      </c>
      <c r="C198" s="140">
        <v>0</v>
      </c>
      <c r="D198" s="140">
        <v>0</v>
      </c>
    </row>
    <row r="199" spans="1:4" ht="16.5" x14ac:dyDescent="0.3">
      <c r="A199" s="143"/>
      <c r="B199" s="3" t="s">
        <v>1004</v>
      </c>
      <c r="C199" s="140">
        <v>0</v>
      </c>
      <c r="D199" s="140">
        <v>0</v>
      </c>
    </row>
    <row r="200" spans="1:4" ht="16.5" x14ac:dyDescent="0.3">
      <c r="A200" s="143"/>
      <c r="B200" s="3" t="s">
        <v>1005</v>
      </c>
      <c r="C200" s="140"/>
      <c r="D200" s="140">
        <v>0</v>
      </c>
    </row>
    <row r="201" spans="1:4" ht="16.5" x14ac:dyDescent="0.3">
      <c r="A201" s="143"/>
      <c r="B201" s="3" t="s">
        <v>1006</v>
      </c>
      <c r="C201" s="140">
        <v>0</v>
      </c>
      <c r="D201" s="140">
        <v>34520000</v>
      </c>
    </row>
    <row r="202" spans="1:4" ht="16.5" x14ac:dyDescent="0.3">
      <c r="A202" s="143"/>
      <c r="B202" s="3" t="s">
        <v>1007</v>
      </c>
      <c r="C202" s="140">
        <v>0</v>
      </c>
      <c r="D202" s="140">
        <v>0</v>
      </c>
    </row>
    <row r="203" spans="1:4" ht="16.5" x14ac:dyDescent="0.3">
      <c r="A203" s="143"/>
      <c r="B203" s="91" t="s">
        <v>1008</v>
      </c>
      <c r="C203" s="91"/>
      <c r="D203" s="91"/>
    </row>
    <row r="204" spans="1:4" ht="16.5" x14ac:dyDescent="0.3">
      <c r="A204" s="143"/>
      <c r="B204" s="91" t="s">
        <v>1009</v>
      </c>
      <c r="C204" s="91"/>
      <c r="D204" s="91"/>
    </row>
    <row r="205" spans="1:4" ht="16.5" x14ac:dyDescent="0.3">
      <c r="A205" s="143"/>
      <c r="B205" s="91" t="s">
        <v>1010</v>
      </c>
      <c r="C205" s="140">
        <v>1000000</v>
      </c>
      <c r="D205" s="140"/>
    </row>
    <row r="206" spans="1:4" ht="16.5" x14ac:dyDescent="0.3">
      <c r="A206" s="143"/>
      <c r="B206" s="91" t="s">
        <v>1011</v>
      </c>
      <c r="C206" s="140"/>
      <c r="D206" s="140"/>
    </row>
    <row r="207" spans="1:4" ht="16.5" x14ac:dyDescent="0.3">
      <c r="A207" s="143"/>
      <c r="B207" s="91" t="s">
        <v>1012</v>
      </c>
      <c r="C207" s="140"/>
      <c r="D207" s="140"/>
    </row>
    <row r="208" spans="1:4" ht="16.5" x14ac:dyDescent="0.3">
      <c r="A208" s="143"/>
      <c r="B208" s="91" t="s">
        <v>1013</v>
      </c>
      <c r="C208" s="140">
        <v>625000</v>
      </c>
      <c r="D208" s="140"/>
    </row>
    <row r="209" spans="1:4" ht="16.5" x14ac:dyDescent="0.3">
      <c r="A209" s="143"/>
      <c r="B209" s="91" t="s">
        <v>1014</v>
      </c>
      <c r="C209" s="111"/>
      <c r="D209" s="112">
        <v>150000000</v>
      </c>
    </row>
    <row r="210" spans="1:4" ht="15.75" x14ac:dyDescent="0.25">
      <c r="A210" s="142">
        <v>19</v>
      </c>
      <c r="B210" s="91" t="s">
        <v>1015</v>
      </c>
      <c r="C210" s="140"/>
      <c r="D210" s="140"/>
    </row>
    <row r="211" spans="1:4" ht="16.5" x14ac:dyDescent="0.3">
      <c r="A211" s="143"/>
      <c r="B211" s="91" t="s">
        <v>1016</v>
      </c>
      <c r="C211" s="140"/>
      <c r="D211" s="140"/>
    </row>
    <row r="212" spans="1:4" ht="16.5" x14ac:dyDescent="0.3">
      <c r="A212" s="143"/>
      <c r="B212" s="91" t="s">
        <v>1017</v>
      </c>
      <c r="C212" s="140">
        <v>517500</v>
      </c>
      <c r="D212" s="140">
        <v>0</v>
      </c>
    </row>
    <row r="213" spans="1:4" ht="16.5" x14ac:dyDescent="0.3">
      <c r="A213" s="143"/>
      <c r="B213" s="91" t="s">
        <v>1018</v>
      </c>
      <c r="C213" s="140">
        <v>12000000</v>
      </c>
      <c r="D213" s="140">
        <v>0</v>
      </c>
    </row>
    <row r="214" spans="1:4" ht="16.5" x14ac:dyDescent="0.3">
      <c r="A214" s="145"/>
      <c r="B214" s="98"/>
      <c r="C214" s="99"/>
      <c r="D214" s="99"/>
    </row>
    <row r="215" spans="1:4" ht="15.75" x14ac:dyDescent="0.25">
      <c r="A215" s="142">
        <v>20</v>
      </c>
      <c r="B215" s="106" t="s">
        <v>1019</v>
      </c>
      <c r="C215" s="140"/>
      <c r="D215" s="140"/>
    </row>
    <row r="216" spans="1:4" ht="16.5" x14ac:dyDescent="0.3">
      <c r="A216" s="143"/>
      <c r="B216" s="91" t="s">
        <v>1020</v>
      </c>
      <c r="C216" s="140"/>
      <c r="D216" s="140"/>
    </row>
    <row r="217" spans="1:4" ht="16.5" x14ac:dyDescent="0.3">
      <c r="A217" s="143"/>
      <c r="B217" s="91" t="s">
        <v>1021</v>
      </c>
      <c r="C217" s="140"/>
      <c r="D217" s="140"/>
    </row>
    <row r="218" spans="1:4" ht="16.5" x14ac:dyDescent="0.3">
      <c r="A218" s="143"/>
      <c r="B218" s="91" t="s">
        <v>1022</v>
      </c>
      <c r="C218" s="140">
        <v>357500</v>
      </c>
      <c r="D218" s="140">
        <v>500000</v>
      </c>
    </row>
    <row r="219" spans="1:4" ht="16.5" x14ac:dyDescent="0.3">
      <c r="A219" s="143"/>
      <c r="B219" s="91" t="s">
        <v>1023</v>
      </c>
      <c r="C219" s="140"/>
      <c r="D219" s="140">
        <v>150000000</v>
      </c>
    </row>
    <row r="220" spans="1:4" ht="16.5" x14ac:dyDescent="0.3">
      <c r="A220" s="143"/>
      <c r="B220" s="91"/>
      <c r="C220" s="140"/>
      <c r="D220" s="140"/>
    </row>
    <row r="221" spans="1:4" ht="15.75" x14ac:dyDescent="0.25">
      <c r="A221" s="142">
        <v>21</v>
      </c>
      <c r="B221" s="109" t="s">
        <v>1024</v>
      </c>
      <c r="C221" s="140"/>
      <c r="D221" s="140"/>
    </row>
    <row r="222" spans="1:4" ht="16.5" x14ac:dyDescent="0.3">
      <c r="A222" s="143"/>
      <c r="B222" s="91" t="s">
        <v>1025</v>
      </c>
      <c r="C222" s="140"/>
      <c r="D222" s="140"/>
    </row>
    <row r="223" spans="1:4" ht="16.5" x14ac:dyDescent="0.3">
      <c r="A223" s="143"/>
      <c r="B223" s="91" t="s">
        <v>1026</v>
      </c>
      <c r="C223" s="140">
        <v>1226500</v>
      </c>
      <c r="D223" s="140">
        <v>0</v>
      </c>
    </row>
    <row r="224" spans="1:4" ht="16.5" x14ac:dyDescent="0.3">
      <c r="A224" s="143"/>
      <c r="B224" s="91" t="s">
        <v>1027</v>
      </c>
      <c r="C224" s="140"/>
      <c r="D224" s="140"/>
    </row>
    <row r="225" spans="1:4" ht="16.5" x14ac:dyDescent="0.3">
      <c r="A225" s="143"/>
      <c r="B225" s="91" t="s">
        <v>1028</v>
      </c>
      <c r="C225" s="140"/>
      <c r="D225" s="140"/>
    </row>
    <row r="226" spans="1:4" ht="16.5" x14ac:dyDescent="0.3">
      <c r="A226" s="143"/>
      <c r="B226" s="91" t="s">
        <v>1029</v>
      </c>
      <c r="C226" s="140">
        <v>250000</v>
      </c>
      <c r="D226" s="140">
        <v>500000</v>
      </c>
    </row>
    <row r="227" spans="1:4" ht="16.5" x14ac:dyDescent="0.3">
      <c r="A227" s="143"/>
      <c r="B227" s="91" t="s">
        <v>1030</v>
      </c>
      <c r="C227" s="140"/>
      <c r="D227" s="140"/>
    </row>
    <row r="228" spans="1:4" ht="16.5" x14ac:dyDescent="0.3">
      <c r="A228" s="143"/>
      <c r="B228" s="91" t="s">
        <v>1031</v>
      </c>
      <c r="C228" s="140">
        <v>250000</v>
      </c>
      <c r="D228" s="140">
        <v>0</v>
      </c>
    </row>
    <row r="229" spans="1:4" ht="15.75" x14ac:dyDescent="0.25">
      <c r="A229" s="142">
        <v>22</v>
      </c>
      <c r="B229" s="109" t="s">
        <v>1032</v>
      </c>
      <c r="C229" s="140"/>
      <c r="D229" s="140"/>
    </row>
    <row r="230" spans="1:4" ht="16.5" x14ac:dyDescent="0.3">
      <c r="A230" s="143"/>
      <c r="B230" s="91" t="s">
        <v>1033</v>
      </c>
      <c r="C230" s="140"/>
      <c r="D230" s="140">
        <v>0</v>
      </c>
    </row>
    <row r="231" spans="1:4" ht="16.5" x14ac:dyDescent="0.3">
      <c r="A231" s="143"/>
      <c r="B231" s="91" t="s">
        <v>1034</v>
      </c>
      <c r="C231" s="91"/>
      <c r="D231" s="91"/>
    </row>
    <row r="232" spans="1:4" ht="16.5" x14ac:dyDescent="0.3">
      <c r="A232" s="143"/>
      <c r="B232" s="91" t="s">
        <v>1035</v>
      </c>
      <c r="C232" s="140">
        <v>270000</v>
      </c>
      <c r="D232" s="140">
        <v>3000000</v>
      </c>
    </row>
    <row r="233" spans="1:4" ht="16.5" x14ac:dyDescent="0.3">
      <c r="A233" s="143"/>
      <c r="B233" s="91" t="s">
        <v>1036</v>
      </c>
      <c r="C233" s="140"/>
      <c r="D233" s="140"/>
    </row>
    <row r="234" spans="1:4" ht="16.5" x14ac:dyDescent="0.3">
      <c r="A234" s="143"/>
      <c r="B234" s="91" t="s">
        <v>1037</v>
      </c>
      <c r="C234" s="140">
        <v>400000</v>
      </c>
      <c r="D234" s="140">
        <v>2500000</v>
      </c>
    </row>
    <row r="235" spans="1:4" ht="16.5" x14ac:dyDescent="0.3">
      <c r="A235" s="143"/>
      <c r="B235" s="91" t="s">
        <v>1038</v>
      </c>
      <c r="C235" s="140"/>
      <c r="D235" s="140"/>
    </row>
    <row r="236" spans="1:4" ht="16.5" x14ac:dyDescent="0.3">
      <c r="A236" s="143"/>
      <c r="B236" s="91" t="s">
        <v>1039</v>
      </c>
      <c r="C236" s="140">
        <v>1200000</v>
      </c>
      <c r="D236" s="140">
        <v>2000000</v>
      </c>
    </row>
    <row r="237" spans="1:4" ht="16.5" x14ac:dyDescent="0.3">
      <c r="A237" s="143"/>
      <c r="B237" s="91" t="s">
        <v>1040</v>
      </c>
      <c r="C237" s="140">
        <v>0</v>
      </c>
      <c r="D237" s="140">
        <v>1500000</v>
      </c>
    </row>
    <row r="238" spans="1:4" ht="15.75" x14ac:dyDescent="0.25">
      <c r="A238" s="142">
        <v>23</v>
      </c>
      <c r="B238" s="109" t="s">
        <v>1041</v>
      </c>
      <c r="C238" s="91"/>
      <c r="D238" s="91"/>
    </row>
    <row r="239" spans="1:4" ht="16.5" x14ac:dyDescent="0.3">
      <c r="A239" s="143"/>
      <c r="B239" s="91" t="s">
        <v>1042</v>
      </c>
      <c r="C239" s="91"/>
      <c r="D239" s="91"/>
    </row>
    <row r="240" spans="1:4" ht="16.5" x14ac:dyDescent="0.3">
      <c r="A240" s="143"/>
      <c r="B240" s="91" t="s">
        <v>1043</v>
      </c>
      <c r="C240" s="91"/>
      <c r="D240" s="91"/>
    </row>
    <row r="241" spans="1:4" ht="16.5" x14ac:dyDescent="0.3">
      <c r="A241" s="143"/>
      <c r="B241" s="91" t="s">
        <v>1044</v>
      </c>
      <c r="C241" s="146">
        <v>400000</v>
      </c>
      <c r="D241" s="146">
        <v>0</v>
      </c>
    </row>
    <row r="242" spans="1:4" ht="16.5" x14ac:dyDescent="0.3">
      <c r="A242" s="143"/>
      <c r="B242" s="91" t="s">
        <v>1045</v>
      </c>
      <c r="C242" s="146"/>
      <c r="D242" s="146"/>
    </row>
    <row r="243" spans="1:4" ht="16.5" x14ac:dyDescent="0.3">
      <c r="A243" s="143"/>
      <c r="B243" s="91" t="s">
        <v>1046</v>
      </c>
      <c r="C243" s="146">
        <v>2000000</v>
      </c>
      <c r="D243" s="146">
        <v>1500000</v>
      </c>
    </row>
    <row r="244" spans="1:4" ht="16.5" x14ac:dyDescent="0.3">
      <c r="A244" s="143"/>
      <c r="B244" s="91" t="s">
        <v>1047</v>
      </c>
      <c r="C244" s="146"/>
      <c r="D244" s="146"/>
    </row>
    <row r="245" spans="1:4" ht="16.5" x14ac:dyDescent="0.3">
      <c r="A245" s="143"/>
      <c r="B245" s="91" t="s">
        <v>1048</v>
      </c>
      <c r="C245" s="146">
        <v>400000</v>
      </c>
      <c r="D245" s="146">
        <v>2000000</v>
      </c>
    </row>
    <row r="246" spans="1:4" ht="17.25" thickBot="1" x14ac:dyDescent="0.35">
      <c r="A246" s="143"/>
      <c r="B246" s="94" t="s">
        <v>1049</v>
      </c>
      <c r="C246" s="113">
        <f>SUM(C198:C245)</f>
        <v>20896500</v>
      </c>
      <c r="D246" s="113">
        <f>SUM(D198:D245)</f>
        <v>348020000</v>
      </c>
    </row>
    <row r="247" spans="1:4" ht="16.5" x14ac:dyDescent="0.3">
      <c r="A247" s="143"/>
      <c r="B247" s="147"/>
      <c r="C247" s="148"/>
      <c r="D247" s="148"/>
    </row>
    <row r="248" spans="1:4" ht="16.5" x14ac:dyDescent="0.3">
      <c r="A248" s="143"/>
      <c r="B248" s="147"/>
      <c r="C248" s="148"/>
      <c r="D248" s="148"/>
    </row>
    <row r="249" spans="1:4" ht="16.5" x14ac:dyDescent="0.3">
      <c r="A249" s="143"/>
      <c r="B249" s="147"/>
      <c r="C249" s="148"/>
      <c r="D249" s="148"/>
    </row>
    <row r="250" spans="1:4" ht="15.75" x14ac:dyDescent="0.25">
      <c r="A250" s="149"/>
      <c r="B250" s="91"/>
      <c r="C250" s="107"/>
      <c r="D250" s="107"/>
    </row>
    <row r="251" spans="1:4" ht="23.25" x14ac:dyDescent="0.35">
      <c r="A251" s="149">
        <v>38</v>
      </c>
      <c r="B251" s="92" t="s">
        <v>0</v>
      </c>
      <c r="C251" s="91"/>
      <c r="D251" s="91"/>
    </row>
    <row r="252" spans="1:4" ht="15.75" x14ac:dyDescent="0.25">
      <c r="A252" s="149"/>
      <c r="B252" s="94"/>
      <c r="C252" s="91"/>
      <c r="D252" s="91"/>
    </row>
    <row r="253" spans="1:4" ht="15.75" x14ac:dyDescent="0.25">
      <c r="A253" s="149"/>
      <c r="B253" s="94" t="s">
        <v>859</v>
      </c>
      <c r="C253" s="91"/>
      <c r="D253" s="91"/>
    </row>
    <row r="254" spans="1:4" ht="16.5" thickBot="1" x14ac:dyDescent="0.3">
      <c r="A254" s="149"/>
      <c r="B254" s="94" t="s">
        <v>860</v>
      </c>
      <c r="C254" s="91"/>
      <c r="D254" s="91"/>
    </row>
    <row r="255" spans="1:4" ht="16.5" x14ac:dyDescent="0.3">
      <c r="A255" s="150" t="s">
        <v>861</v>
      </c>
      <c r="B255" s="151"/>
      <c r="C255" s="152"/>
      <c r="D255" s="152"/>
    </row>
    <row r="256" spans="1:4" ht="16.5" x14ac:dyDescent="0.3">
      <c r="A256" s="153" t="s">
        <v>6</v>
      </c>
      <c r="B256" s="98"/>
      <c r="C256" s="154" t="s">
        <v>7</v>
      </c>
      <c r="D256" s="154" t="s">
        <v>7</v>
      </c>
    </row>
    <row r="257" spans="1:4" ht="16.5" x14ac:dyDescent="0.3">
      <c r="A257" s="155"/>
      <c r="B257" s="101"/>
      <c r="C257" s="154">
        <v>2011</v>
      </c>
      <c r="D257" s="154">
        <v>2012</v>
      </c>
    </row>
    <row r="258" spans="1:4" ht="17.25" thickBot="1" x14ac:dyDescent="0.35">
      <c r="A258" s="156"/>
      <c r="B258" s="103"/>
      <c r="C258" s="157" t="s">
        <v>299</v>
      </c>
      <c r="D258" s="157" t="s">
        <v>299</v>
      </c>
    </row>
    <row r="259" spans="1:4" ht="15.75" x14ac:dyDescent="0.25">
      <c r="A259" s="158">
        <v>24</v>
      </c>
      <c r="B259" s="109" t="s">
        <v>1050</v>
      </c>
      <c r="C259" s="146"/>
      <c r="D259" s="146"/>
    </row>
    <row r="260" spans="1:4" ht="16.5" x14ac:dyDescent="0.3">
      <c r="A260" s="159"/>
      <c r="B260" s="91" t="s">
        <v>1051</v>
      </c>
      <c r="C260" s="146">
        <v>6500000</v>
      </c>
      <c r="D260" s="146">
        <v>5500000</v>
      </c>
    </row>
    <row r="261" spans="1:4" ht="16.5" x14ac:dyDescent="0.3">
      <c r="A261" s="159"/>
      <c r="B261" s="91" t="s">
        <v>1052</v>
      </c>
      <c r="C261" s="146">
        <v>300000</v>
      </c>
      <c r="D261" s="146">
        <v>0</v>
      </c>
    </row>
    <row r="262" spans="1:4" ht="16.5" x14ac:dyDescent="0.3">
      <c r="A262" s="159"/>
      <c r="B262" s="91" t="s">
        <v>1053</v>
      </c>
      <c r="C262" s="146">
        <v>200000</v>
      </c>
      <c r="D262" s="146">
        <v>1500000</v>
      </c>
    </row>
    <row r="263" spans="1:4" ht="16.5" x14ac:dyDescent="0.3">
      <c r="A263" s="159"/>
      <c r="B263" s="91" t="s">
        <v>1054</v>
      </c>
      <c r="C263" s="146"/>
      <c r="D263" s="146">
        <v>1500000</v>
      </c>
    </row>
    <row r="264" spans="1:4" ht="15.75" x14ac:dyDescent="0.25">
      <c r="A264" s="158">
        <v>25</v>
      </c>
      <c r="B264" s="109" t="s">
        <v>1055</v>
      </c>
      <c r="C264" s="146"/>
      <c r="D264" s="146"/>
    </row>
    <row r="265" spans="1:4" ht="16.5" x14ac:dyDescent="0.3">
      <c r="A265" s="159"/>
      <c r="B265" s="91" t="s">
        <v>1056</v>
      </c>
      <c r="C265" s="146">
        <v>330000000</v>
      </c>
      <c r="D265" s="146">
        <v>644000000</v>
      </c>
    </row>
    <row r="266" spans="1:4" ht="16.5" x14ac:dyDescent="0.3">
      <c r="A266" s="159"/>
      <c r="B266" s="91" t="s">
        <v>1057</v>
      </c>
      <c r="C266" s="146"/>
      <c r="D266" s="146">
        <v>0</v>
      </c>
    </row>
    <row r="267" spans="1:4" ht="16.5" x14ac:dyDescent="0.3">
      <c r="A267" s="159"/>
      <c r="B267" s="91" t="s">
        <v>1058</v>
      </c>
      <c r="C267" s="146">
        <v>0</v>
      </c>
      <c r="D267" s="146">
        <v>875000</v>
      </c>
    </row>
    <row r="268" spans="1:4" ht="16.5" x14ac:dyDescent="0.3">
      <c r="A268" s="159"/>
      <c r="B268" s="91" t="s">
        <v>1059</v>
      </c>
      <c r="C268" s="146">
        <v>10000000</v>
      </c>
      <c r="D268" s="146">
        <v>10000000</v>
      </c>
    </row>
    <row r="269" spans="1:4" ht="16.5" x14ac:dyDescent="0.3">
      <c r="A269" s="159"/>
      <c r="B269" s="91" t="s">
        <v>1060</v>
      </c>
      <c r="C269" s="146">
        <v>20000000</v>
      </c>
      <c r="D269" s="146">
        <v>0</v>
      </c>
    </row>
    <row r="270" spans="1:4" ht="16.5" x14ac:dyDescent="0.3">
      <c r="A270" s="159"/>
      <c r="B270" s="91" t="s">
        <v>1061</v>
      </c>
      <c r="C270" s="146"/>
      <c r="D270" s="146"/>
    </row>
    <row r="271" spans="1:4" ht="16.5" x14ac:dyDescent="0.3">
      <c r="A271" s="159"/>
      <c r="B271" s="91" t="s">
        <v>1062</v>
      </c>
      <c r="C271" s="146">
        <v>5000000</v>
      </c>
      <c r="D271" s="146">
        <v>3750000</v>
      </c>
    </row>
    <row r="272" spans="1:4" ht="17.25" thickBot="1" x14ac:dyDescent="0.35">
      <c r="A272" s="159"/>
      <c r="B272" s="94" t="s">
        <v>1049</v>
      </c>
      <c r="C272" s="113">
        <f>SUM(C260:C271)</f>
        <v>372000000</v>
      </c>
      <c r="D272" s="113">
        <f>SUM(D260:D271)</f>
        <v>667125000</v>
      </c>
    </row>
    <row r="273" spans="1:4" ht="17.25" thickBot="1" x14ac:dyDescent="0.35">
      <c r="A273" s="159"/>
      <c r="B273" s="94"/>
      <c r="C273" s="113">
        <f>SUM(C119+C141+C155+163+C169+C183+C246+C272)</f>
        <v>1317279903</v>
      </c>
      <c r="D273" s="113">
        <v>5609811555</v>
      </c>
    </row>
    <row r="274" spans="1:4" ht="15.75" x14ac:dyDescent="0.25">
      <c r="A274" s="158">
        <v>26</v>
      </c>
      <c r="B274" s="160" t="s">
        <v>1063</v>
      </c>
      <c r="C274" s="91"/>
      <c r="D274" s="91"/>
    </row>
    <row r="275" spans="1:4" ht="16.5" x14ac:dyDescent="0.3">
      <c r="A275" s="159" t="s">
        <v>1064</v>
      </c>
      <c r="B275" s="160" t="s">
        <v>1065</v>
      </c>
      <c r="C275" s="140"/>
      <c r="D275" s="140"/>
    </row>
    <row r="276" spans="1:4" ht="16.5" x14ac:dyDescent="0.3">
      <c r="A276" s="159" t="s">
        <v>106</v>
      </c>
      <c r="B276" s="98" t="s">
        <v>1066</v>
      </c>
      <c r="C276" s="146">
        <v>25000000</v>
      </c>
      <c r="D276" s="146">
        <v>25000000</v>
      </c>
    </row>
    <row r="277" spans="1:4" ht="16.5" x14ac:dyDescent="0.3">
      <c r="A277" s="159" t="s">
        <v>108</v>
      </c>
      <c r="B277" s="98" t="s">
        <v>1067</v>
      </c>
      <c r="C277" s="146">
        <v>15000000</v>
      </c>
      <c r="D277" s="146"/>
    </row>
    <row r="278" spans="1:4" ht="16.5" x14ac:dyDescent="0.3">
      <c r="A278" s="159" t="s">
        <v>110</v>
      </c>
      <c r="B278" s="98" t="s">
        <v>1068</v>
      </c>
      <c r="C278" s="146">
        <v>5000000</v>
      </c>
      <c r="D278" s="146">
        <v>15000000</v>
      </c>
    </row>
    <row r="279" spans="1:4" ht="16.5" x14ac:dyDescent="0.3">
      <c r="A279" s="159" t="s">
        <v>1069</v>
      </c>
      <c r="B279" s="98" t="s">
        <v>1070</v>
      </c>
      <c r="C279" s="146">
        <v>0</v>
      </c>
      <c r="D279" s="146">
        <v>0</v>
      </c>
    </row>
    <row r="280" spans="1:4" ht="16.5" x14ac:dyDescent="0.3">
      <c r="A280" s="159" t="s">
        <v>448</v>
      </c>
      <c r="B280" s="98" t="s">
        <v>1071</v>
      </c>
      <c r="C280" s="146">
        <v>0</v>
      </c>
      <c r="D280" s="146">
        <v>0</v>
      </c>
    </row>
    <row r="281" spans="1:4" ht="16.5" x14ac:dyDescent="0.3">
      <c r="A281" s="159" t="s">
        <v>477</v>
      </c>
      <c r="B281" s="98" t="s">
        <v>1072</v>
      </c>
      <c r="C281" s="146">
        <v>0</v>
      </c>
      <c r="D281" s="146">
        <v>0</v>
      </c>
    </row>
    <row r="282" spans="1:4" ht="16.5" x14ac:dyDescent="0.3">
      <c r="A282" s="159" t="s">
        <v>1073</v>
      </c>
      <c r="B282" s="160" t="s">
        <v>1074</v>
      </c>
      <c r="C282" s="91"/>
      <c r="D282" s="91"/>
    </row>
    <row r="283" spans="1:4" ht="16.5" x14ac:dyDescent="0.3">
      <c r="A283" s="159" t="s">
        <v>106</v>
      </c>
      <c r="B283" s="98" t="s">
        <v>1075</v>
      </c>
      <c r="C283" s="146">
        <v>0</v>
      </c>
      <c r="D283" s="146">
        <v>0</v>
      </c>
    </row>
    <row r="284" spans="1:4" ht="16.5" x14ac:dyDescent="0.3">
      <c r="A284" s="159"/>
      <c r="B284" s="98" t="s">
        <v>1076</v>
      </c>
      <c r="C284" s="146">
        <v>15000000</v>
      </c>
      <c r="D284" s="146"/>
    </row>
    <row r="285" spans="1:4" ht="16.5" x14ac:dyDescent="0.3">
      <c r="A285" s="159" t="s">
        <v>108</v>
      </c>
      <c r="B285" s="98" t="s">
        <v>1077</v>
      </c>
      <c r="C285" s="146">
        <v>20000000</v>
      </c>
      <c r="D285" s="146"/>
    </row>
    <row r="286" spans="1:4" ht="16.5" x14ac:dyDescent="0.3">
      <c r="A286" s="159" t="s">
        <v>110</v>
      </c>
      <c r="B286" s="98" t="s">
        <v>1078</v>
      </c>
      <c r="C286" s="146">
        <v>20000000</v>
      </c>
      <c r="D286" s="146"/>
    </row>
    <row r="287" spans="1:4" ht="16.5" x14ac:dyDescent="0.3">
      <c r="A287" s="159" t="s">
        <v>477</v>
      </c>
      <c r="B287" s="98" t="s">
        <v>1079</v>
      </c>
      <c r="C287" s="146">
        <v>20000000</v>
      </c>
      <c r="D287" s="146"/>
    </row>
    <row r="288" spans="1:4" ht="16.5" x14ac:dyDescent="0.3">
      <c r="A288" s="159" t="s">
        <v>479</v>
      </c>
      <c r="B288" s="98" t="s">
        <v>1080</v>
      </c>
      <c r="C288" s="146">
        <v>5000000</v>
      </c>
      <c r="D288" s="146"/>
    </row>
    <row r="289" spans="1:4" ht="16.5" x14ac:dyDescent="0.3">
      <c r="A289" s="159" t="s">
        <v>481</v>
      </c>
      <c r="B289" s="98" t="s">
        <v>1081</v>
      </c>
      <c r="C289" s="146">
        <v>5000000</v>
      </c>
      <c r="D289" s="146"/>
    </row>
    <row r="290" spans="1:4" ht="16.5" x14ac:dyDescent="0.3">
      <c r="A290" s="159" t="s">
        <v>483</v>
      </c>
      <c r="B290" s="98" t="s">
        <v>1082</v>
      </c>
      <c r="C290" s="146">
        <v>5000000</v>
      </c>
      <c r="D290" s="146"/>
    </row>
    <row r="291" spans="1:4" ht="16.5" x14ac:dyDescent="0.3">
      <c r="A291" s="159" t="s">
        <v>1083</v>
      </c>
      <c r="B291" s="115" t="s">
        <v>1084</v>
      </c>
      <c r="C291" s="146">
        <v>4000000</v>
      </c>
      <c r="D291" s="146">
        <v>17500000</v>
      </c>
    </row>
    <row r="292" spans="1:4" ht="16.5" x14ac:dyDescent="0.3">
      <c r="A292" s="159" t="s">
        <v>1085</v>
      </c>
      <c r="B292" s="161" t="s">
        <v>1086</v>
      </c>
      <c r="C292" s="91"/>
      <c r="D292" s="91"/>
    </row>
    <row r="293" spans="1:4" ht="16.5" x14ac:dyDescent="0.3">
      <c r="A293" s="159" t="s">
        <v>106</v>
      </c>
      <c r="B293" s="98" t="s">
        <v>1087</v>
      </c>
      <c r="C293" s="146">
        <v>20000000</v>
      </c>
      <c r="D293" s="146">
        <v>20000000</v>
      </c>
    </row>
    <row r="294" spans="1:4" ht="16.5" x14ac:dyDescent="0.3">
      <c r="A294" s="159" t="s">
        <v>108</v>
      </c>
      <c r="B294" s="162" t="s">
        <v>1088</v>
      </c>
      <c r="C294" s="146">
        <v>30000000</v>
      </c>
      <c r="D294" s="146">
        <v>30000000</v>
      </c>
    </row>
    <row r="295" spans="1:4" ht="16.5" x14ac:dyDescent="0.3">
      <c r="A295" s="159" t="s">
        <v>110</v>
      </c>
      <c r="B295" s="162" t="s">
        <v>1089</v>
      </c>
      <c r="C295" s="146">
        <v>30000000</v>
      </c>
      <c r="D295" s="146"/>
    </row>
    <row r="296" spans="1:4" ht="16.5" x14ac:dyDescent="0.3">
      <c r="A296" s="159" t="s">
        <v>477</v>
      </c>
      <c r="B296" s="162" t="s">
        <v>1090</v>
      </c>
      <c r="C296" s="146">
        <v>0</v>
      </c>
      <c r="D296" s="146">
        <v>500000</v>
      </c>
    </row>
    <row r="297" spans="1:4" ht="16.5" x14ac:dyDescent="0.3">
      <c r="A297" s="159" t="s">
        <v>479</v>
      </c>
      <c r="B297" s="162" t="s">
        <v>1091</v>
      </c>
      <c r="C297" s="146">
        <v>3000000</v>
      </c>
      <c r="D297" s="146">
        <v>3000000</v>
      </c>
    </row>
    <row r="298" spans="1:4" ht="16.5" x14ac:dyDescent="0.3">
      <c r="A298" s="159" t="s">
        <v>481</v>
      </c>
      <c r="B298" s="162" t="s">
        <v>1092</v>
      </c>
      <c r="C298" s="146">
        <v>0</v>
      </c>
      <c r="D298" s="146">
        <v>500000</v>
      </c>
    </row>
    <row r="299" spans="1:4" ht="16.5" x14ac:dyDescent="0.3">
      <c r="A299" s="159" t="s">
        <v>1093</v>
      </c>
      <c r="B299" s="115" t="s">
        <v>1094</v>
      </c>
      <c r="C299" s="146"/>
      <c r="D299" s="146">
        <v>7000000</v>
      </c>
    </row>
    <row r="300" spans="1:4" ht="16.5" x14ac:dyDescent="0.3">
      <c r="A300" s="159" t="s">
        <v>106</v>
      </c>
      <c r="B300" s="163" t="s">
        <v>1095</v>
      </c>
      <c r="C300" s="146">
        <v>7000000</v>
      </c>
      <c r="D300" s="146">
        <v>0</v>
      </c>
    </row>
    <row r="301" spans="1:4" ht="16.5" x14ac:dyDescent="0.3">
      <c r="A301" s="159" t="s">
        <v>108</v>
      </c>
      <c r="B301" s="163" t="s">
        <v>1096</v>
      </c>
      <c r="C301" s="146">
        <v>0</v>
      </c>
      <c r="D301" s="146">
        <v>0</v>
      </c>
    </row>
    <row r="302" spans="1:4" ht="16.5" x14ac:dyDescent="0.3">
      <c r="A302" s="159" t="s">
        <v>110</v>
      </c>
      <c r="B302" s="163" t="s">
        <v>1097</v>
      </c>
      <c r="C302" s="146">
        <v>0</v>
      </c>
      <c r="D302" s="146">
        <v>0</v>
      </c>
    </row>
    <row r="303" spans="1:4" ht="16.5" thickBot="1" x14ac:dyDescent="0.3">
      <c r="A303" s="149"/>
      <c r="B303" s="94" t="s">
        <v>1049</v>
      </c>
      <c r="C303" s="113">
        <f>SUM(C291:C302)</f>
        <v>94000000</v>
      </c>
      <c r="D303" s="113">
        <f>SUM(D276:D302)</f>
        <v>118500000</v>
      </c>
    </row>
    <row r="304" spans="1:4" ht="23.25" x14ac:dyDescent="0.35">
      <c r="B304" s="92" t="s">
        <v>0</v>
      </c>
      <c r="C304" s="93"/>
      <c r="D304" s="93">
        <v>39</v>
      </c>
    </row>
    <row r="305" spans="1:4" ht="15.75" x14ac:dyDescent="0.25">
      <c r="A305" s="93"/>
      <c r="B305" s="94"/>
      <c r="C305" s="91"/>
      <c r="D305" s="91"/>
    </row>
    <row r="306" spans="1:4" ht="15.75" x14ac:dyDescent="0.25">
      <c r="A306" s="93"/>
      <c r="B306" s="94" t="s">
        <v>859</v>
      </c>
      <c r="C306" s="91"/>
      <c r="D306" s="91"/>
    </row>
    <row r="307" spans="1:4" ht="15.75" x14ac:dyDescent="0.25">
      <c r="A307" s="93"/>
      <c r="B307" s="94" t="s">
        <v>860</v>
      </c>
      <c r="C307" s="91"/>
      <c r="D307" s="91"/>
    </row>
    <row r="308" spans="1:4" ht="16.5" x14ac:dyDescent="0.3">
      <c r="A308" s="95" t="s">
        <v>861</v>
      </c>
      <c r="B308" s="96" t="s">
        <v>4</v>
      </c>
      <c r="C308" s="96" t="s">
        <v>5</v>
      </c>
      <c r="D308" s="96" t="s">
        <v>5</v>
      </c>
    </row>
    <row r="309" spans="1:4" ht="16.5" x14ac:dyDescent="0.3">
      <c r="A309" s="97" t="s">
        <v>6</v>
      </c>
      <c r="B309" s="98"/>
      <c r="C309" s="99" t="s">
        <v>7</v>
      </c>
      <c r="D309" s="99" t="s">
        <v>7</v>
      </c>
    </row>
    <row r="310" spans="1:4" ht="16.5" x14ac:dyDescent="0.3">
      <c r="A310" s="100"/>
      <c r="B310" s="101"/>
      <c r="C310" s="99">
        <v>2011</v>
      </c>
      <c r="D310" s="99">
        <v>2012</v>
      </c>
    </row>
    <row r="311" spans="1:4" ht="17.25" thickBot="1" x14ac:dyDescent="0.35">
      <c r="A311" s="102"/>
      <c r="B311" s="103"/>
      <c r="C311" s="104" t="s">
        <v>299</v>
      </c>
      <c r="D311" s="104" t="s">
        <v>299</v>
      </c>
    </row>
    <row r="312" spans="1:4" ht="16.5" x14ac:dyDescent="0.3">
      <c r="A312" s="143" t="s">
        <v>1098</v>
      </c>
      <c r="B312" s="115" t="s">
        <v>1099</v>
      </c>
      <c r="C312" s="91"/>
      <c r="D312" s="91"/>
    </row>
    <row r="313" spans="1:4" ht="16.5" x14ac:dyDescent="0.3">
      <c r="A313" s="143" t="s">
        <v>106</v>
      </c>
      <c r="B313" s="98" t="s">
        <v>1100</v>
      </c>
      <c r="C313" s="146">
        <v>0</v>
      </c>
      <c r="D313" s="146">
        <v>15500000</v>
      </c>
    </row>
    <row r="314" spans="1:4" ht="16.5" x14ac:dyDescent="0.3">
      <c r="A314" s="143" t="s">
        <v>1101</v>
      </c>
      <c r="B314" s="98" t="s">
        <v>1102</v>
      </c>
      <c r="C314" s="146">
        <v>30000000</v>
      </c>
      <c r="D314" s="146">
        <v>0</v>
      </c>
    </row>
    <row r="315" spans="1:4" ht="16.5" x14ac:dyDescent="0.3">
      <c r="A315" s="143" t="s">
        <v>108</v>
      </c>
      <c r="B315" s="163" t="s">
        <v>1103</v>
      </c>
      <c r="C315" s="146"/>
      <c r="D315" s="146"/>
    </row>
    <row r="316" spans="1:4" ht="16.5" x14ac:dyDescent="0.3">
      <c r="A316" s="143"/>
      <c r="B316" s="163" t="s">
        <v>1104</v>
      </c>
      <c r="C316" s="146">
        <v>15000000</v>
      </c>
      <c r="D316" s="146">
        <v>0</v>
      </c>
    </row>
    <row r="317" spans="1:4" ht="16.5" x14ac:dyDescent="0.3">
      <c r="A317" s="143" t="s">
        <v>1105</v>
      </c>
      <c r="B317" s="98" t="s">
        <v>1106</v>
      </c>
      <c r="C317" s="146">
        <v>15000000</v>
      </c>
      <c r="D317" s="146">
        <v>15000000</v>
      </c>
    </row>
    <row r="318" spans="1:4" ht="16.5" x14ac:dyDescent="0.3">
      <c r="A318" s="143" t="s">
        <v>1107</v>
      </c>
      <c r="B318" s="98" t="s">
        <v>1108</v>
      </c>
      <c r="C318" s="146">
        <v>4000000</v>
      </c>
      <c r="D318" s="146">
        <v>0</v>
      </c>
    </row>
    <row r="319" spans="1:4" ht="16.5" x14ac:dyDescent="0.3">
      <c r="A319" s="143" t="s">
        <v>1109</v>
      </c>
      <c r="B319" s="98" t="s">
        <v>1110</v>
      </c>
      <c r="C319" s="146">
        <v>10000000</v>
      </c>
      <c r="D319" s="146">
        <v>10000000</v>
      </c>
    </row>
    <row r="320" spans="1:4" ht="16.5" x14ac:dyDescent="0.3">
      <c r="A320" s="143" t="s">
        <v>1111</v>
      </c>
      <c r="B320" s="98" t="s">
        <v>1112</v>
      </c>
      <c r="C320" s="146">
        <v>30000000</v>
      </c>
      <c r="D320" s="146">
        <v>0</v>
      </c>
    </row>
    <row r="321" spans="1:4" ht="16.5" x14ac:dyDescent="0.3">
      <c r="A321" s="143" t="s">
        <v>1113</v>
      </c>
      <c r="B321" s="98" t="s">
        <v>1114</v>
      </c>
      <c r="C321" s="146">
        <v>43000000</v>
      </c>
      <c r="D321" s="146">
        <v>43000000</v>
      </c>
    </row>
    <row r="322" spans="1:4" ht="16.5" x14ac:dyDescent="0.3">
      <c r="A322" s="143" t="s">
        <v>1115</v>
      </c>
      <c r="B322" s="163" t="s">
        <v>1116</v>
      </c>
      <c r="C322" s="146">
        <v>4000000</v>
      </c>
      <c r="D322" s="146">
        <v>0</v>
      </c>
    </row>
    <row r="323" spans="1:4" ht="16.5" x14ac:dyDescent="0.3">
      <c r="A323" s="143" t="s">
        <v>1117</v>
      </c>
      <c r="B323" s="163" t="s">
        <v>1118</v>
      </c>
      <c r="C323" s="146">
        <v>10000000</v>
      </c>
      <c r="D323" s="146">
        <v>24000000</v>
      </c>
    </row>
    <row r="324" spans="1:4" ht="16.5" x14ac:dyDescent="0.3">
      <c r="A324" s="143" t="s">
        <v>8</v>
      </c>
      <c r="B324" s="164" t="s">
        <v>1119</v>
      </c>
      <c r="C324" s="146">
        <v>50000000</v>
      </c>
      <c r="D324" s="146">
        <v>50000000</v>
      </c>
    </row>
    <row r="325" spans="1:4" ht="16.5" x14ac:dyDescent="0.3">
      <c r="A325" s="143" t="s">
        <v>1120</v>
      </c>
      <c r="B325" s="164" t="s">
        <v>1121</v>
      </c>
      <c r="C325" s="146">
        <v>10000000</v>
      </c>
      <c r="D325" s="146">
        <v>0</v>
      </c>
    </row>
    <row r="326" spans="1:4" ht="16.5" x14ac:dyDescent="0.3">
      <c r="A326" s="143" t="s">
        <v>1122</v>
      </c>
      <c r="B326" s="111" t="s">
        <v>1123</v>
      </c>
      <c r="C326" s="112">
        <v>0</v>
      </c>
      <c r="D326" s="112">
        <v>4000000</v>
      </c>
    </row>
    <row r="327" spans="1:4" ht="17.25" thickBot="1" x14ac:dyDescent="0.35">
      <c r="A327" s="143"/>
      <c r="B327" s="94" t="s">
        <v>1049</v>
      </c>
      <c r="C327" s="113">
        <f>+SUM(C313:C326)</f>
        <v>221000000</v>
      </c>
      <c r="D327" s="113">
        <f>+SUM(D313:D326)</f>
        <v>161500000</v>
      </c>
    </row>
    <row r="328" spans="1:4" ht="17.25" thickBot="1" x14ac:dyDescent="0.35">
      <c r="A328" s="143"/>
      <c r="B328" s="115" t="s">
        <v>1124</v>
      </c>
      <c r="C328" s="113">
        <f>SUM(C303+C327)</f>
        <v>315000000</v>
      </c>
      <c r="D328" s="113">
        <f>SUM(D303+D327)</f>
        <v>280000000</v>
      </c>
    </row>
    <row r="329" spans="1:4" ht="16.5" x14ac:dyDescent="0.3">
      <c r="A329" s="143"/>
      <c r="B329" s="115"/>
      <c r="C329" s="148"/>
      <c r="D329" s="148"/>
    </row>
    <row r="330" spans="1:4" ht="15.75" x14ac:dyDescent="0.25">
      <c r="A330" s="142">
        <v>27</v>
      </c>
      <c r="B330" s="106" t="s">
        <v>1125</v>
      </c>
      <c r="C330" s="91"/>
      <c r="D330" s="91"/>
    </row>
    <row r="331" spans="1:4" ht="16.5" x14ac:dyDescent="0.3">
      <c r="A331" s="143"/>
      <c r="B331" s="106" t="s">
        <v>1126</v>
      </c>
      <c r="C331" s="91"/>
      <c r="D331" s="91"/>
    </row>
    <row r="332" spans="1:4" ht="16.5" x14ac:dyDescent="0.3">
      <c r="A332" s="143"/>
      <c r="B332" s="91" t="s">
        <v>1127</v>
      </c>
      <c r="C332" s="140">
        <v>200000000</v>
      </c>
      <c r="D332" s="140">
        <v>490000000</v>
      </c>
    </row>
    <row r="333" spans="1:4" ht="16.5" x14ac:dyDescent="0.3">
      <c r="A333" s="143"/>
      <c r="B333" s="91" t="s">
        <v>1128</v>
      </c>
      <c r="C333" s="140">
        <v>0</v>
      </c>
      <c r="D333" s="140">
        <v>0</v>
      </c>
    </row>
    <row r="334" spans="1:4" ht="16.5" x14ac:dyDescent="0.3">
      <c r="A334" s="143"/>
      <c r="B334" s="91" t="s">
        <v>1129</v>
      </c>
      <c r="C334" s="165">
        <v>1000000</v>
      </c>
      <c r="D334" s="165">
        <v>0</v>
      </c>
    </row>
    <row r="335" spans="1:4" ht="16.5" x14ac:dyDescent="0.3">
      <c r="A335" s="143"/>
      <c r="B335" s="91" t="s">
        <v>1130</v>
      </c>
      <c r="C335" s="165">
        <v>1000000</v>
      </c>
      <c r="D335" s="165">
        <v>10000000</v>
      </c>
    </row>
    <row r="336" spans="1:4" ht="16.5" x14ac:dyDescent="0.3">
      <c r="A336" s="143"/>
      <c r="B336" s="91" t="s">
        <v>1131</v>
      </c>
      <c r="C336" s="165">
        <v>1000000</v>
      </c>
      <c r="D336" s="165">
        <v>0</v>
      </c>
    </row>
    <row r="337" spans="1:4" ht="16.5" x14ac:dyDescent="0.3">
      <c r="A337" s="143"/>
      <c r="B337" s="91" t="s">
        <v>1132</v>
      </c>
      <c r="C337" s="140">
        <v>5000000</v>
      </c>
      <c r="D337" s="140">
        <v>0</v>
      </c>
    </row>
    <row r="338" spans="1:4" ht="17.25" thickBot="1" x14ac:dyDescent="0.35">
      <c r="A338" s="143"/>
      <c r="B338" s="94" t="s">
        <v>1133</v>
      </c>
      <c r="C338" s="113">
        <f>SUM(C332:C337)</f>
        <v>208000000</v>
      </c>
      <c r="D338" s="113">
        <f>SUM(D332:D337)</f>
        <v>500000000</v>
      </c>
    </row>
    <row r="339" spans="1:4" ht="17.25" thickBot="1" x14ac:dyDescent="0.35">
      <c r="A339" s="143"/>
      <c r="B339" s="94" t="s">
        <v>1134</v>
      </c>
      <c r="C339" s="113">
        <f>SUM(C273+C327+C338)</f>
        <v>1746279903</v>
      </c>
      <c r="D339" s="113">
        <f>SUM(D273+D328+D338)</f>
        <v>6389811555</v>
      </c>
    </row>
    <row r="340" spans="1:4" ht="16.5" x14ac:dyDescent="0.3">
      <c r="A340" s="143"/>
      <c r="B340" s="94"/>
      <c r="C340" s="166"/>
      <c r="D340" s="166"/>
    </row>
    <row r="341" spans="1:4" ht="16.5" x14ac:dyDescent="0.3">
      <c r="A341" s="143"/>
      <c r="B341" s="167" t="s">
        <v>1135</v>
      </c>
      <c r="C341" s="166"/>
      <c r="D341" s="166"/>
    </row>
    <row r="342" spans="1:4" ht="15.75" x14ac:dyDescent="0.25">
      <c r="A342" s="142">
        <v>28</v>
      </c>
      <c r="B342" s="106" t="s">
        <v>1136</v>
      </c>
      <c r="C342" s="109"/>
      <c r="D342" s="109"/>
    </row>
    <row r="343" spans="1:4" ht="16.5" x14ac:dyDescent="0.3">
      <c r="A343" s="143">
        <v>1</v>
      </c>
      <c r="B343" s="91" t="s">
        <v>1137</v>
      </c>
      <c r="C343" s="140"/>
      <c r="D343" s="140"/>
    </row>
    <row r="344" spans="1:4" ht="16.5" x14ac:dyDescent="0.3">
      <c r="A344" s="143"/>
      <c r="B344" s="91" t="s">
        <v>1138</v>
      </c>
      <c r="C344" s="140"/>
      <c r="D344" s="140"/>
    </row>
    <row r="345" spans="1:4" ht="16.5" x14ac:dyDescent="0.3">
      <c r="A345" s="143"/>
      <c r="B345" s="91" t="s">
        <v>1139</v>
      </c>
      <c r="C345" s="140">
        <v>0</v>
      </c>
      <c r="D345" s="140">
        <v>0</v>
      </c>
    </row>
    <row r="346" spans="1:4" ht="16.5" x14ac:dyDescent="0.3">
      <c r="A346" s="143"/>
      <c r="B346" s="91" t="s">
        <v>1140</v>
      </c>
      <c r="C346" s="140">
        <v>8500000</v>
      </c>
      <c r="D346" s="140">
        <v>12500000</v>
      </c>
    </row>
    <row r="347" spans="1:4" ht="16.5" x14ac:dyDescent="0.3">
      <c r="A347" s="143"/>
      <c r="B347" s="91" t="s">
        <v>1141</v>
      </c>
      <c r="C347" s="140">
        <v>1000000</v>
      </c>
      <c r="D347" s="140">
        <v>0</v>
      </c>
    </row>
    <row r="348" spans="1:4" ht="16.5" x14ac:dyDescent="0.3">
      <c r="A348" s="143"/>
      <c r="B348" s="91" t="s">
        <v>1142</v>
      </c>
      <c r="C348" s="140">
        <v>2500000</v>
      </c>
      <c r="D348" s="140">
        <v>1500000</v>
      </c>
    </row>
    <row r="349" spans="1:4" ht="16.5" x14ac:dyDescent="0.3">
      <c r="A349" s="143"/>
      <c r="B349" s="91" t="s">
        <v>1143</v>
      </c>
      <c r="C349" s="140"/>
      <c r="D349" s="140">
        <v>6500000</v>
      </c>
    </row>
    <row r="350" spans="1:4" ht="16.5" x14ac:dyDescent="0.3">
      <c r="A350" s="143">
        <v>2</v>
      </c>
      <c r="B350" s="91" t="s">
        <v>1144</v>
      </c>
      <c r="C350" s="140">
        <v>0</v>
      </c>
      <c r="D350" s="140"/>
    </row>
    <row r="351" spans="1:4" ht="16.5" x14ac:dyDescent="0.3">
      <c r="A351" s="143"/>
      <c r="B351" s="91" t="s">
        <v>1145</v>
      </c>
      <c r="C351" s="140">
        <v>1000000</v>
      </c>
      <c r="D351" s="140"/>
    </row>
    <row r="352" spans="1:4" ht="16.5" x14ac:dyDescent="0.3">
      <c r="A352" s="143"/>
      <c r="B352" s="91" t="s">
        <v>1146</v>
      </c>
      <c r="C352" s="140">
        <v>500000</v>
      </c>
      <c r="D352" s="140"/>
    </row>
    <row r="353" spans="1:4" ht="16.5" x14ac:dyDescent="0.3">
      <c r="A353" s="143"/>
      <c r="B353" s="91" t="s">
        <v>1147</v>
      </c>
      <c r="C353" s="140"/>
      <c r="D353" s="140">
        <v>0</v>
      </c>
    </row>
    <row r="354" spans="1:4" ht="16.5" x14ac:dyDescent="0.3">
      <c r="A354" s="143"/>
      <c r="B354" s="91" t="s">
        <v>1148</v>
      </c>
      <c r="C354" s="140"/>
      <c r="D354" s="140"/>
    </row>
    <row r="355" spans="1:4" ht="16.5" x14ac:dyDescent="0.3">
      <c r="A355" s="143"/>
      <c r="B355" s="91" t="s">
        <v>1149</v>
      </c>
      <c r="C355" s="140"/>
      <c r="D355" s="140">
        <v>2000000</v>
      </c>
    </row>
    <row r="356" spans="1:4" ht="16.5" x14ac:dyDescent="0.3">
      <c r="A356" s="143"/>
      <c r="B356" s="91" t="s">
        <v>1150</v>
      </c>
      <c r="C356" s="140">
        <v>0</v>
      </c>
      <c r="D356" s="140">
        <v>3000000</v>
      </c>
    </row>
    <row r="357" spans="1:4" ht="16.5" x14ac:dyDescent="0.3">
      <c r="A357" s="143">
        <v>3</v>
      </c>
      <c r="B357" s="91" t="s">
        <v>1151</v>
      </c>
      <c r="C357" s="140">
        <v>5000000</v>
      </c>
      <c r="D357" s="140">
        <v>20000000</v>
      </c>
    </row>
    <row r="358" spans="1:4" ht="16.5" x14ac:dyDescent="0.3">
      <c r="A358" s="143">
        <v>4</v>
      </c>
      <c r="B358" s="168" t="s">
        <v>1152</v>
      </c>
      <c r="C358" s="140">
        <v>2500000</v>
      </c>
      <c r="D358" s="140">
        <v>5000000</v>
      </c>
    </row>
    <row r="359" spans="1:4" ht="16.5" x14ac:dyDescent="0.3">
      <c r="A359" s="143">
        <v>5</v>
      </c>
      <c r="B359" s="91" t="s">
        <v>1153</v>
      </c>
      <c r="C359" s="140">
        <v>4000000</v>
      </c>
      <c r="D359" s="140">
        <v>5000000</v>
      </c>
    </row>
    <row r="360" spans="1:4" ht="16.5" x14ac:dyDescent="0.3">
      <c r="A360" s="143">
        <v>6</v>
      </c>
      <c r="B360" s="91" t="s">
        <v>1154</v>
      </c>
      <c r="C360" s="140"/>
      <c r="D360" s="140">
        <v>5000000</v>
      </c>
    </row>
    <row r="361" spans="1:4" ht="16.5" x14ac:dyDescent="0.3">
      <c r="A361" s="143"/>
      <c r="B361" s="91" t="s">
        <v>1155</v>
      </c>
      <c r="C361" s="140">
        <v>1130000</v>
      </c>
      <c r="D361" s="140">
        <v>0</v>
      </c>
    </row>
    <row r="362" spans="1:4" ht="16.5" x14ac:dyDescent="0.3">
      <c r="A362" s="143"/>
      <c r="B362" s="91" t="s">
        <v>1156</v>
      </c>
      <c r="C362" s="140">
        <v>5000000</v>
      </c>
      <c r="D362" s="140">
        <v>5000000</v>
      </c>
    </row>
    <row r="363" spans="1:4" ht="16.5" x14ac:dyDescent="0.3">
      <c r="A363" s="143">
        <v>7</v>
      </c>
      <c r="B363" s="91" t="s">
        <v>1157</v>
      </c>
      <c r="C363" s="140">
        <v>1500000</v>
      </c>
      <c r="D363" s="140">
        <v>1000000</v>
      </c>
    </row>
    <row r="364" spans="1:4" ht="16.5" x14ac:dyDescent="0.3">
      <c r="A364" s="143"/>
      <c r="B364" s="91"/>
      <c r="C364" s="140"/>
      <c r="D364" s="140"/>
    </row>
    <row r="365" spans="1:4" ht="17.25" thickBot="1" x14ac:dyDescent="0.35">
      <c r="A365" s="143"/>
      <c r="B365" s="94" t="s">
        <v>1049</v>
      </c>
      <c r="C365" s="113">
        <f>SUM(C343:C364)</f>
        <v>32630000</v>
      </c>
      <c r="D365" s="113">
        <f>SUM(D343:D364)</f>
        <v>66500000</v>
      </c>
    </row>
    <row r="366" spans="1:4" ht="16.5" x14ac:dyDescent="0.3">
      <c r="A366" s="143"/>
      <c r="B366" s="94"/>
      <c r="C366" s="139"/>
      <c r="D366" s="139"/>
    </row>
    <row r="367" spans="1:4" ht="15.75" x14ac:dyDescent="0.25">
      <c r="A367" s="149"/>
      <c r="B367" s="91"/>
      <c r="C367" s="91"/>
      <c r="D367" s="91"/>
    </row>
    <row r="368" spans="1:4" ht="15.75" x14ac:dyDescent="0.25">
      <c r="A368" s="149"/>
      <c r="B368" s="91"/>
      <c r="C368" s="91"/>
      <c r="D368" s="91"/>
    </row>
    <row r="369" spans="1:4" ht="23.25" x14ac:dyDescent="0.35">
      <c r="A369" s="169">
        <v>40</v>
      </c>
      <c r="B369" s="92" t="s">
        <v>0</v>
      </c>
    </row>
    <row r="370" spans="1:4" ht="15.75" x14ac:dyDescent="0.25">
      <c r="A370" s="149"/>
      <c r="B370" s="94"/>
      <c r="C370" s="170"/>
      <c r="D370" s="170"/>
    </row>
    <row r="371" spans="1:4" ht="15.75" x14ac:dyDescent="0.25">
      <c r="A371" s="149"/>
      <c r="B371" s="94" t="s">
        <v>859</v>
      </c>
      <c r="C371" s="91"/>
      <c r="D371" s="91"/>
    </row>
    <row r="372" spans="1:4" ht="15.75" x14ac:dyDescent="0.25">
      <c r="A372" s="149"/>
      <c r="B372" s="94" t="s">
        <v>860</v>
      </c>
      <c r="C372" s="91"/>
      <c r="D372" s="91"/>
    </row>
    <row r="373" spans="1:4" ht="15.75" x14ac:dyDescent="0.25">
      <c r="A373" s="149"/>
      <c r="B373" s="91"/>
      <c r="C373" s="91"/>
      <c r="D373" s="91"/>
    </row>
    <row r="374" spans="1:4" ht="15.75" x14ac:dyDescent="0.25">
      <c r="A374" s="171" t="s">
        <v>861</v>
      </c>
      <c r="B374" s="96" t="s">
        <v>4</v>
      </c>
      <c r="C374" s="96" t="s">
        <v>5</v>
      </c>
      <c r="D374" s="96" t="s">
        <v>5</v>
      </c>
    </row>
    <row r="375" spans="1:4" ht="15.75" x14ac:dyDescent="0.25">
      <c r="A375" s="172" t="s">
        <v>6</v>
      </c>
      <c r="B375" s="98"/>
      <c r="C375" s="99" t="s">
        <v>7</v>
      </c>
      <c r="D375" s="99" t="s">
        <v>7</v>
      </c>
    </row>
    <row r="376" spans="1:4" ht="15.75" x14ac:dyDescent="0.25">
      <c r="A376" s="173"/>
      <c r="B376" s="101"/>
      <c r="C376" s="99">
        <v>2011</v>
      </c>
      <c r="D376" s="99">
        <v>2012</v>
      </c>
    </row>
    <row r="377" spans="1:4" ht="16.5" thickBot="1" x14ac:dyDescent="0.3">
      <c r="A377" s="174"/>
      <c r="B377" s="103"/>
      <c r="C377" s="104" t="s">
        <v>299</v>
      </c>
      <c r="D377" s="104" t="s">
        <v>299</v>
      </c>
    </row>
    <row r="378" spans="1:4" ht="15.75" x14ac:dyDescent="0.25">
      <c r="A378" s="173"/>
      <c r="B378" s="98"/>
      <c r="C378" s="99"/>
      <c r="D378" s="99"/>
    </row>
    <row r="379" spans="1:4" ht="16.5" x14ac:dyDescent="0.3">
      <c r="A379" s="143"/>
      <c r="B379" s="167" t="s">
        <v>1158</v>
      </c>
      <c r="C379" s="91"/>
      <c r="D379" s="91"/>
    </row>
    <row r="380" spans="1:4" ht="15.75" x14ac:dyDescent="0.25">
      <c r="A380" s="142">
        <v>29</v>
      </c>
      <c r="B380" s="106" t="s">
        <v>1159</v>
      </c>
      <c r="C380" s="91"/>
      <c r="D380" s="91"/>
    </row>
    <row r="381" spans="1:4" ht="16.5" x14ac:dyDescent="0.3">
      <c r="A381" s="143"/>
      <c r="B381" s="106" t="s">
        <v>1160</v>
      </c>
      <c r="C381" s="91"/>
      <c r="D381" s="91"/>
    </row>
    <row r="382" spans="1:4" ht="16.5" x14ac:dyDescent="0.3">
      <c r="A382" s="143"/>
      <c r="B382" s="91" t="s">
        <v>1161</v>
      </c>
      <c r="C382" s="140">
        <v>2937500</v>
      </c>
      <c r="D382" s="140">
        <v>4000000</v>
      </c>
    </row>
    <row r="383" spans="1:4" ht="16.5" x14ac:dyDescent="0.3">
      <c r="A383" s="143"/>
      <c r="B383" s="91" t="s">
        <v>1162</v>
      </c>
      <c r="C383" s="140"/>
      <c r="D383" s="140"/>
    </row>
    <row r="384" spans="1:4" ht="16.5" x14ac:dyDescent="0.3">
      <c r="A384" s="143"/>
      <c r="B384" s="91" t="s">
        <v>1163</v>
      </c>
      <c r="C384" s="140">
        <v>4087500</v>
      </c>
      <c r="D384" s="140">
        <v>10000000</v>
      </c>
    </row>
    <row r="385" spans="1:4" ht="16.5" x14ac:dyDescent="0.3">
      <c r="A385" s="143"/>
      <c r="B385" s="91" t="s">
        <v>1164</v>
      </c>
      <c r="C385" s="140"/>
      <c r="D385" s="140"/>
    </row>
    <row r="386" spans="1:4" ht="16.5" x14ac:dyDescent="0.3">
      <c r="A386" s="143"/>
      <c r="B386" s="91" t="s">
        <v>1165</v>
      </c>
      <c r="C386" s="140"/>
      <c r="D386" s="140"/>
    </row>
    <row r="387" spans="1:4" ht="16.5" x14ac:dyDescent="0.3">
      <c r="A387" s="143"/>
      <c r="B387" s="91" t="s">
        <v>1166</v>
      </c>
      <c r="C387" s="140">
        <v>5450000</v>
      </c>
      <c r="D387" s="140">
        <v>10000000</v>
      </c>
    </row>
    <row r="388" spans="1:4" ht="16.5" x14ac:dyDescent="0.3">
      <c r="A388" s="143"/>
      <c r="B388" s="91" t="s">
        <v>1167</v>
      </c>
      <c r="C388" s="140">
        <v>910000</v>
      </c>
      <c r="D388" s="140">
        <v>1200000</v>
      </c>
    </row>
    <row r="389" spans="1:4" ht="16.5" x14ac:dyDescent="0.3">
      <c r="A389" s="143"/>
      <c r="B389" s="91" t="s">
        <v>1168</v>
      </c>
      <c r="C389" s="140">
        <v>0</v>
      </c>
      <c r="D389" s="140">
        <v>20000000</v>
      </c>
    </row>
    <row r="390" spans="1:4" ht="16.5" x14ac:dyDescent="0.3">
      <c r="A390" s="143"/>
      <c r="B390" s="91" t="s">
        <v>1169</v>
      </c>
      <c r="C390" s="140">
        <v>500000</v>
      </c>
      <c r="D390" s="140">
        <v>1000000</v>
      </c>
    </row>
    <row r="391" spans="1:4" ht="16.5" x14ac:dyDescent="0.3">
      <c r="A391" s="143"/>
      <c r="B391" s="91" t="s">
        <v>1170</v>
      </c>
      <c r="C391" s="140">
        <v>500000</v>
      </c>
      <c r="D391" s="140">
        <v>0</v>
      </c>
    </row>
    <row r="392" spans="1:4" ht="16.5" x14ac:dyDescent="0.3">
      <c r="A392" s="143"/>
      <c r="B392" s="91" t="s">
        <v>1171</v>
      </c>
      <c r="C392" s="140">
        <v>600000</v>
      </c>
      <c r="D392" s="140">
        <v>50000</v>
      </c>
    </row>
    <row r="393" spans="1:4" ht="16.5" x14ac:dyDescent="0.3">
      <c r="A393" s="143"/>
      <c r="B393" s="91" t="s">
        <v>1172</v>
      </c>
      <c r="C393" s="140">
        <v>1500000</v>
      </c>
      <c r="D393" s="140">
        <v>0</v>
      </c>
    </row>
    <row r="394" spans="1:4" ht="16.5" x14ac:dyDescent="0.3">
      <c r="A394" s="143"/>
      <c r="B394" s="91" t="s">
        <v>1173</v>
      </c>
      <c r="C394" s="140">
        <v>1332500</v>
      </c>
      <c r="D394" s="140">
        <v>5000000</v>
      </c>
    </row>
    <row r="395" spans="1:4" ht="16.5" x14ac:dyDescent="0.3">
      <c r="A395" s="143"/>
      <c r="B395" s="91" t="s">
        <v>1174</v>
      </c>
      <c r="C395" s="140">
        <v>2250000</v>
      </c>
      <c r="D395" s="140">
        <v>2975000</v>
      </c>
    </row>
    <row r="396" spans="1:4" ht="16.5" x14ac:dyDescent="0.3">
      <c r="A396" s="143"/>
      <c r="B396" s="91"/>
      <c r="C396" s="140"/>
      <c r="D396" s="140"/>
    </row>
    <row r="397" spans="1:4" ht="17.25" thickBot="1" x14ac:dyDescent="0.35">
      <c r="A397" s="143"/>
      <c r="B397" s="94" t="s">
        <v>1175</v>
      </c>
      <c r="C397" s="113">
        <f>SUM(C382:C396)</f>
        <v>20067500</v>
      </c>
      <c r="D397" s="113">
        <f>SUM(D382:D396)</f>
        <v>54225000</v>
      </c>
    </row>
    <row r="398" spans="1:4" ht="16.5" x14ac:dyDescent="0.3">
      <c r="A398" s="143"/>
      <c r="B398" s="94"/>
      <c r="C398" s="148"/>
      <c r="D398" s="148"/>
    </row>
    <row r="399" spans="1:4" ht="15.75" x14ac:dyDescent="0.25">
      <c r="A399" s="173"/>
      <c r="B399" s="167" t="s">
        <v>1176</v>
      </c>
      <c r="C399" s="99"/>
      <c r="D399" s="99"/>
    </row>
    <row r="400" spans="1:4" ht="15.75" x14ac:dyDescent="0.25">
      <c r="A400" s="172">
        <v>30</v>
      </c>
      <c r="B400" s="106" t="s">
        <v>1177</v>
      </c>
      <c r="C400" s="91"/>
      <c r="D400" s="91"/>
    </row>
    <row r="401" spans="1:4" ht="16.5" x14ac:dyDescent="0.3">
      <c r="A401" s="143" t="s">
        <v>1178</v>
      </c>
      <c r="B401" s="91" t="s">
        <v>1179</v>
      </c>
      <c r="C401" s="91"/>
      <c r="D401" s="91"/>
    </row>
    <row r="402" spans="1:4" ht="16.5" x14ac:dyDescent="0.3">
      <c r="A402" s="143"/>
      <c r="B402" s="91" t="s">
        <v>1180</v>
      </c>
      <c r="C402" s="165"/>
      <c r="D402" s="165"/>
    </row>
    <row r="403" spans="1:4" ht="16.5" x14ac:dyDescent="0.3">
      <c r="A403" s="143"/>
      <c r="B403" s="91" t="s">
        <v>1181</v>
      </c>
      <c r="C403" s="165"/>
      <c r="D403" s="165"/>
    </row>
    <row r="404" spans="1:4" ht="16.5" x14ac:dyDescent="0.3">
      <c r="A404" s="143"/>
      <c r="B404" s="91" t="s">
        <v>1182</v>
      </c>
      <c r="C404" s="165"/>
      <c r="D404" s="165"/>
    </row>
    <row r="405" spans="1:4" ht="16.5" x14ac:dyDescent="0.3">
      <c r="A405" s="143"/>
      <c r="B405" s="91" t="s">
        <v>1183</v>
      </c>
      <c r="C405" s="165">
        <v>4000000</v>
      </c>
      <c r="D405" s="165">
        <v>111000000</v>
      </c>
    </row>
    <row r="406" spans="1:4" ht="16.5" x14ac:dyDescent="0.3">
      <c r="A406" s="143" t="s">
        <v>1184</v>
      </c>
      <c r="B406" s="91" t="s">
        <v>1185</v>
      </c>
      <c r="C406" s="165"/>
      <c r="D406" s="165"/>
    </row>
    <row r="407" spans="1:4" ht="16.5" x14ac:dyDescent="0.3">
      <c r="A407" s="143"/>
      <c r="B407" s="91" t="s">
        <v>1186</v>
      </c>
      <c r="C407" s="165">
        <v>2500000</v>
      </c>
      <c r="D407" s="165">
        <v>30000000</v>
      </c>
    </row>
    <row r="408" spans="1:4" ht="16.5" x14ac:dyDescent="0.3">
      <c r="A408" s="143" t="s">
        <v>1187</v>
      </c>
      <c r="B408" s="106" t="s">
        <v>1188</v>
      </c>
      <c r="C408" s="165"/>
      <c r="D408" s="165"/>
    </row>
    <row r="409" spans="1:4" ht="16.5" x14ac:dyDescent="0.3">
      <c r="A409" s="143"/>
      <c r="B409" s="91" t="s">
        <v>1189</v>
      </c>
      <c r="C409" s="165">
        <v>750000</v>
      </c>
      <c r="D409" s="165">
        <v>0</v>
      </c>
    </row>
    <row r="410" spans="1:4" ht="16.5" x14ac:dyDescent="0.3">
      <c r="A410" s="143"/>
      <c r="B410" s="91" t="s">
        <v>1190</v>
      </c>
      <c r="C410" s="165">
        <v>5000000</v>
      </c>
      <c r="D410" s="165">
        <v>0</v>
      </c>
    </row>
    <row r="411" spans="1:4" ht="15.75" x14ac:dyDescent="0.25">
      <c r="A411" s="175"/>
      <c r="B411" s="106" t="s">
        <v>1191</v>
      </c>
      <c r="C411" s="165"/>
      <c r="D411" s="165"/>
    </row>
    <row r="412" spans="1:4" ht="16.5" x14ac:dyDescent="0.3">
      <c r="A412" s="143" t="s">
        <v>1192</v>
      </c>
      <c r="B412" s="91" t="s">
        <v>1193</v>
      </c>
      <c r="C412" s="165">
        <v>1000000</v>
      </c>
      <c r="D412" s="165">
        <v>4000000</v>
      </c>
    </row>
    <row r="413" spans="1:4" ht="16.5" x14ac:dyDescent="0.3">
      <c r="A413" s="143" t="s">
        <v>1194</v>
      </c>
      <c r="B413" s="91" t="s">
        <v>1195</v>
      </c>
      <c r="C413" s="165">
        <v>500000</v>
      </c>
      <c r="D413" s="165">
        <v>1000000</v>
      </c>
    </row>
    <row r="414" spans="1:4" ht="16.5" x14ac:dyDescent="0.3">
      <c r="A414" s="143" t="s">
        <v>1196</v>
      </c>
      <c r="B414" s="91" t="s">
        <v>1197</v>
      </c>
      <c r="C414" s="165">
        <v>20000000</v>
      </c>
      <c r="D414" s="165">
        <v>10000000</v>
      </c>
    </row>
    <row r="415" spans="1:4" ht="16.5" x14ac:dyDescent="0.3">
      <c r="A415" s="143" t="s">
        <v>1198</v>
      </c>
      <c r="B415" s="91" t="s">
        <v>1199</v>
      </c>
      <c r="C415" s="165">
        <v>4000000</v>
      </c>
      <c r="D415" s="165">
        <v>0</v>
      </c>
    </row>
    <row r="416" spans="1:4" ht="16.5" x14ac:dyDescent="0.3">
      <c r="A416" s="143" t="s">
        <v>1200</v>
      </c>
      <c r="B416" s="91" t="s">
        <v>1201</v>
      </c>
      <c r="C416" s="165"/>
      <c r="D416" s="165">
        <v>40000000</v>
      </c>
    </row>
    <row r="417" spans="1:4" ht="16.5" x14ac:dyDescent="0.3">
      <c r="A417" s="143"/>
      <c r="B417" s="91"/>
      <c r="C417" s="140"/>
      <c r="D417" s="140"/>
    </row>
    <row r="418" spans="1:4" ht="17.25" thickBot="1" x14ac:dyDescent="0.35">
      <c r="A418" s="143"/>
      <c r="B418" s="167" t="s">
        <v>1202</v>
      </c>
      <c r="C418" s="113">
        <f>SUM(C402:C417)</f>
        <v>37750000</v>
      </c>
      <c r="D418" s="113">
        <f>SUM(D402:D417)</f>
        <v>196000000</v>
      </c>
    </row>
    <row r="419" spans="1:4" ht="16.5" x14ac:dyDescent="0.3">
      <c r="A419" s="143"/>
      <c r="B419" s="94"/>
      <c r="C419" s="148"/>
      <c r="D419" s="148"/>
    </row>
    <row r="420" spans="1:4" ht="16.5" x14ac:dyDescent="0.3">
      <c r="A420" s="143"/>
      <c r="B420" s="94"/>
      <c r="C420" s="139"/>
      <c r="D420" s="139"/>
    </row>
    <row r="421" spans="1:4" ht="16.5" x14ac:dyDescent="0.3">
      <c r="A421" s="143"/>
      <c r="B421" s="94" t="s">
        <v>1203</v>
      </c>
      <c r="C421" s="139">
        <v>2146483000</v>
      </c>
      <c r="D421" s="139">
        <f>SUM(D418+D397+D365+D339)</f>
        <v>6706536555</v>
      </c>
    </row>
    <row r="422" spans="1:4" ht="15.75" x14ac:dyDescent="0.25">
      <c r="A422" s="149"/>
      <c r="B422" s="94"/>
      <c r="C422" s="166"/>
      <c r="D422" s="166"/>
    </row>
    <row r="423" spans="1:4" ht="15.75" x14ac:dyDescent="0.25">
      <c r="A423" s="149"/>
      <c r="B423" s="94"/>
      <c r="C423" s="166"/>
      <c r="D423" s="166"/>
    </row>
    <row r="424" spans="1:4" ht="15.75" x14ac:dyDescent="0.25">
      <c r="A424" s="149"/>
      <c r="B424" s="94"/>
      <c r="C424" s="166"/>
      <c r="D424" s="166"/>
    </row>
    <row r="425" spans="1:4" ht="23.25" x14ac:dyDescent="0.35">
      <c r="A425" s="175"/>
      <c r="B425" s="92" t="s">
        <v>0</v>
      </c>
      <c r="C425" s="93"/>
      <c r="D425" s="93">
        <v>41</v>
      </c>
    </row>
    <row r="426" spans="1:4" ht="15.75" x14ac:dyDescent="0.25">
      <c r="A426" s="149"/>
      <c r="B426" s="94"/>
      <c r="C426" s="170"/>
      <c r="D426" s="170"/>
    </row>
    <row r="427" spans="1:4" ht="15.75" x14ac:dyDescent="0.25">
      <c r="A427" s="149"/>
      <c r="B427" s="94" t="s">
        <v>859</v>
      </c>
      <c r="C427" s="170"/>
    </row>
    <row r="428" spans="1:4" ht="15.75" x14ac:dyDescent="0.25">
      <c r="A428" s="149"/>
      <c r="B428" s="94" t="s">
        <v>1204</v>
      </c>
      <c r="C428" s="91"/>
      <c r="D428" s="91"/>
    </row>
    <row r="429" spans="1:4" ht="15.75" x14ac:dyDescent="0.25">
      <c r="A429" s="149"/>
      <c r="B429" s="94"/>
      <c r="C429" s="91"/>
      <c r="D429" s="91"/>
    </row>
    <row r="430" spans="1:4" ht="16.5" x14ac:dyDescent="0.3">
      <c r="A430" s="176" t="s">
        <v>861</v>
      </c>
      <c r="B430" s="96" t="s">
        <v>4</v>
      </c>
      <c r="C430" s="96" t="s">
        <v>5</v>
      </c>
      <c r="D430" s="96" t="s">
        <v>5</v>
      </c>
    </row>
    <row r="431" spans="1:4" ht="16.5" x14ac:dyDescent="0.3">
      <c r="A431" s="177" t="s">
        <v>6</v>
      </c>
      <c r="B431" s="98"/>
      <c r="C431" s="99" t="s">
        <v>7</v>
      </c>
      <c r="D431" s="99" t="s">
        <v>7</v>
      </c>
    </row>
    <row r="432" spans="1:4" ht="16.5" x14ac:dyDescent="0.3">
      <c r="A432" s="145"/>
      <c r="B432" s="101"/>
      <c r="C432" s="99">
        <v>2011</v>
      </c>
      <c r="D432" s="99">
        <v>2012</v>
      </c>
    </row>
    <row r="433" spans="1:4" ht="17.25" thickBot="1" x14ac:dyDescent="0.35">
      <c r="A433" s="178"/>
      <c r="B433" s="103"/>
      <c r="C433" s="104" t="s">
        <v>299</v>
      </c>
      <c r="D433" s="104" t="s">
        <v>299</v>
      </c>
    </row>
    <row r="434" spans="1:4" ht="16.5" x14ac:dyDescent="0.3">
      <c r="A434" s="143"/>
      <c r="B434" s="167" t="s">
        <v>1205</v>
      </c>
      <c r="C434" s="91"/>
      <c r="D434" s="91"/>
    </row>
    <row r="435" spans="1:4" ht="16.5" x14ac:dyDescent="0.3">
      <c r="A435" s="179" t="s">
        <v>1206</v>
      </c>
      <c r="B435" s="180"/>
      <c r="C435" s="91"/>
      <c r="D435" s="91"/>
    </row>
    <row r="436" spans="1:4" ht="16.5" x14ac:dyDescent="0.3">
      <c r="A436" s="143">
        <v>1</v>
      </c>
      <c r="B436" s="106" t="s">
        <v>1207</v>
      </c>
      <c r="C436" s="140"/>
      <c r="D436" s="140"/>
    </row>
    <row r="437" spans="1:4" ht="16.5" x14ac:dyDescent="0.3">
      <c r="A437" s="143" t="s">
        <v>446</v>
      </c>
      <c r="B437" s="91" t="s">
        <v>1208</v>
      </c>
      <c r="C437" s="140">
        <v>12462654</v>
      </c>
      <c r="D437" s="140">
        <v>0</v>
      </c>
    </row>
    <row r="438" spans="1:4" ht="16.5" x14ac:dyDescent="0.3">
      <c r="A438" s="143" t="s">
        <v>448</v>
      </c>
      <c r="B438" s="91" t="s">
        <v>1209</v>
      </c>
      <c r="C438" s="140">
        <v>22640000</v>
      </c>
      <c r="D438" s="140">
        <v>18640000</v>
      </c>
    </row>
    <row r="439" spans="1:4" ht="16.5" x14ac:dyDescent="0.3">
      <c r="A439" s="143" t="s">
        <v>449</v>
      </c>
      <c r="B439" s="91" t="s">
        <v>1210</v>
      </c>
      <c r="C439" s="140">
        <v>5697482.4500000002</v>
      </c>
      <c r="D439" s="140"/>
    </row>
    <row r="440" spans="1:4" ht="16.5" x14ac:dyDescent="0.3">
      <c r="A440" s="143" t="s">
        <v>451</v>
      </c>
      <c r="B440" s="91" t="s">
        <v>1211</v>
      </c>
      <c r="C440" s="140">
        <v>8000000</v>
      </c>
      <c r="D440" s="140"/>
    </row>
    <row r="441" spans="1:4" ht="16.5" x14ac:dyDescent="0.3">
      <c r="A441" s="143" t="s">
        <v>453</v>
      </c>
      <c r="B441" s="91" t="s">
        <v>1212</v>
      </c>
      <c r="C441" s="140">
        <v>0</v>
      </c>
      <c r="D441" s="140">
        <v>15500000</v>
      </c>
    </row>
    <row r="442" spans="1:4" ht="16.5" x14ac:dyDescent="0.3">
      <c r="A442" s="181"/>
      <c r="B442" s="94" t="s">
        <v>1202</v>
      </c>
      <c r="C442" s="182">
        <f>SUM(C437:C441)</f>
        <v>48800136.450000003</v>
      </c>
      <c r="D442" s="182">
        <f>SUM(D437:D441)</f>
        <v>34140000</v>
      </c>
    </row>
    <row r="443" spans="1:4" ht="16.5" x14ac:dyDescent="0.3">
      <c r="A443" s="181"/>
      <c r="B443" s="94"/>
      <c r="C443" s="182"/>
      <c r="D443" s="182"/>
    </row>
    <row r="444" spans="1:4" ht="16.5" x14ac:dyDescent="0.3">
      <c r="A444" s="143">
        <v>2</v>
      </c>
      <c r="B444" s="106" t="s">
        <v>1213</v>
      </c>
      <c r="C444" s="140"/>
      <c r="D444" s="140"/>
    </row>
    <row r="445" spans="1:4" ht="16.5" x14ac:dyDescent="0.3">
      <c r="A445" s="143" t="s">
        <v>446</v>
      </c>
      <c r="B445" s="91" t="s">
        <v>1214</v>
      </c>
      <c r="C445" s="140">
        <v>15944401</v>
      </c>
      <c r="D445" s="140">
        <v>12944401</v>
      </c>
    </row>
    <row r="446" spans="1:4" ht="16.5" x14ac:dyDescent="0.3">
      <c r="A446" s="143" t="s">
        <v>448</v>
      </c>
      <c r="B446" s="91" t="s">
        <v>1215</v>
      </c>
      <c r="C446" s="140">
        <v>7650000</v>
      </c>
      <c r="D446" s="140">
        <v>0</v>
      </c>
    </row>
    <row r="447" spans="1:4" ht="16.5" x14ac:dyDescent="0.3">
      <c r="A447" s="143" t="s">
        <v>449</v>
      </c>
      <c r="B447" s="91" t="s">
        <v>1216</v>
      </c>
      <c r="C447" s="140">
        <v>20392600</v>
      </c>
      <c r="D447" s="140">
        <v>0</v>
      </c>
    </row>
    <row r="448" spans="1:4" ht="16.5" x14ac:dyDescent="0.3">
      <c r="A448" s="143" t="s">
        <v>451</v>
      </c>
      <c r="B448" s="91" t="s">
        <v>1217</v>
      </c>
      <c r="C448" s="140">
        <v>8325300</v>
      </c>
      <c r="D448" s="140">
        <v>8325300</v>
      </c>
    </row>
    <row r="449" spans="1:4" ht="16.5" x14ac:dyDescent="0.3">
      <c r="A449" s="143" t="s">
        <v>453</v>
      </c>
      <c r="B449" s="91" t="s">
        <v>1218</v>
      </c>
      <c r="C449" s="140">
        <v>23712400</v>
      </c>
      <c r="D449" s="140">
        <v>0</v>
      </c>
    </row>
    <row r="450" spans="1:4" ht="16.5" x14ac:dyDescent="0.3">
      <c r="A450" s="143" t="s">
        <v>1219</v>
      </c>
      <c r="B450" s="91" t="s">
        <v>1220</v>
      </c>
      <c r="C450" s="140">
        <v>0</v>
      </c>
      <c r="D450" s="140">
        <v>8500000</v>
      </c>
    </row>
    <row r="451" spans="1:4" ht="16.5" x14ac:dyDescent="0.3">
      <c r="A451" s="143" t="s">
        <v>1221</v>
      </c>
      <c r="B451" s="91" t="s">
        <v>1222</v>
      </c>
      <c r="C451" s="140">
        <v>35000000</v>
      </c>
      <c r="D451" s="140">
        <v>0</v>
      </c>
    </row>
    <row r="452" spans="1:4" ht="16.5" x14ac:dyDescent="0.3">
      <c r="A452" s="143" t="s">
        <v>1178</v>
      </c>
      <c r="B452" s="91" t="s">
        <v>1223</v>
      </c>
      <c r="C452" s="183">
        <v>12750000</v>
      </c>
      <c r="D452" s="183">
        <v>0</v>
      </c>
    </row>
    <row r="453" spans="1:4" ht="16.5" x14ac:dyDescent="0.3">
      <c r="A453" s="143" t="s">
        <v>1224</v>
      </c>
      <c r="B453" s="91" t="s">
        <v>1225</v>
      </c>
      <c r="C453" s="183">
        <v>15000000</v>
      </c>
      <c r="D453" s="183"/>
    </row>
    <row r="454" spans="1:4" ht="16.5" x14ac:dyDescent="0.3">
      <c r="A454" s="143" t="s">
        <v>1226</v>
      </c>
      <c r="B454" s="91" t="s">
        <v>1227</v>
      </c>
      <c r="C454" s="183">
        <v>10000000</v>
      </c>
      <c r="D454" s="183">
        <v>0</v>
      </c>
    </row>
    <row r="455" spans="1:4" ht="16.5" x14ac:dyDescent="0.3">
      <c r="A455" s="143" t="s">
        <v>1228</v>
      </c>
      <c r="B455" s="91" t="s">
        <v>1229</v>
      </c>
      <c r="C455" s="183">
        <v>0</v>
      </c>
      <c r="D455" s="183">
        <v>13000000</v>
      </c>
    </row>
    <row r="456" spans="1:4" ht="17.25" thickBot="1" x14ac:dyDescent="0.35">
      <c r="A456" s="143"/>
      <c r="B456" s="94" t="s">
        <v>1202</v>
      </c>
      <c r="C456" s="113">
        <f>SUM(C444:C455)</f>
        <v>148774701</v>
      </c>
      <c r="D456" s="113">
        <f>SUM(D444:D455)</f>
        <v>42769701</v>
      </c>
    </row>
    <row r="457" spans="1:4" ht="16.5" x14ac:dyDescent="0.3">
      <c r="A457" s="143"/>
      <c r="B457" s="91"/>
      <c r="C457" s="182"/>
      <c r="D457" s="182"/>
    </row>
    <row r="458" spans="1:4" ht="16.5" x14ac:dyDescent="0.3">
      <c r="A458" s="143">
        <v>3</v>
      </c>
      <c r="B458" s="106" t="s">
        <v>1230</v>
      </c>
      <c r="C458" s="140"/>
      <c r="D458" s="140"/>
    </row>
    <row r="459" spans="1:4" ht="16.5" x14ac:dyDescent="0.3">
      <c r="A459" s="143" t="s">
        <v>446</v>
      </c>
      <c r="B459" s="91" t="s">
        <v>1231</v>
      </c>
      <c r="C459" s="140">
        <v>12240000</v>
      </c>
      <c r="D459" s="140">
        <v>0</v>
      </c>
    </row>
    <row r="460" spans="1:4" ht="16.5" x14ac:dyDescent="0.3">
      <c r="A460" s="143" t="s">
        <v>448</v>
      </c>
      <c r="B460" s="91" t="s">
        <v>1232</v>
      </c>
      <c r="C460" s="140">
        <v>0</v>
      </c>
      <c r="D460" s="140"/>
    </row>
    <row r="461" spans="1:4" ht="16.5" x14ac:dyDescent="0.3">
      <c r="A461" s="143" t="s">
        <v>449</v>
      </c>
      <c r="B461" s="91" t="s">
        <v>1233</v>
      </c>
      <c r="C461" s="140">
        <v>0</v>
      </c>
      <c r="D461" s="140">
        <v>11000000</v>
      </c>
    </row>
    <row r="462" spans="1:4" ht="16.5" x14ac:dyDescent="0.3">
      <c r="A462" s="143" t="s">
        <v>451</v>
      </c>
      <c r="B462" s="91" t="s">
        <v>1234</v>
      </c>
      <c r="C462" s="140">
        <v>0</v>
      </c>
      <c r="D462" s="140">
        <v>10000000</v>
      </c>
    </row>
    <row r="463" spans="1:4" ht="16.5" x14ac:dyDescent="0.3">
      <c r="A463" s="143" t="s">
        <v>453</v>
      </c>
      <c r="B463" s="91" t="s">
        <v>1235</v>
      </c>
      <c r="C463" s="140"/>
      <c r="D463" s="140">
        <v>12000000</v>
      </c>
    </row>
    <row r="464" spans="1:4" ht="16.5" x14ac:dyDescent="0.3">
      <c r="A464" s="143"/>
      <c r="B464" s="91"/>
      <c r="C464" s="182">
        <f>SUM(C459:C463)</f>
        <v>12240000</v>
      </c>
      <c r="D464" s="182">
        <f>SUM(D459:D463)</f>
        <v>33000000</v>
      </c>
    </row>
    <row r="465" spans="1:4" ht="16.5" x14ac:dyDescent="0.3">
      <c r="A465" s="143">
        <v>4</v>
      </c>
      <c r="B465" s="106" t="s">
        <v>1236</v>
      </c>
      <c r="C465" s="140"/>
      <c r="D465" s="140"/>
    </row>
    <row r="466" spans="1:4" ht="16.5" x14ac:dyDescent="0.3">
      <c r="A466" s="143" t="s">
        <v>446</v>
      </c>
      <c r="B466" s="91" t="s">
        <v>1237</v>
      </c>
      <c r="C466" s="140">
        <v>0</v>
      </c>
      <c r="D466" s="140">
        <v>0</v>
      </c>
    </row>
    <row r="467" spans="1:4" ht="16.5" x14ac:dyDescent="0.3">
      <c r="A467" s="143" t="s">
        <v>448</v>
      </c>
      <c r="B467" s="91" t="s">
        <v>1238</v>
      </c>
      <c r="C467" s="140">
        <v>10889356</v>
      </c>
      <c r="D467" s="140">
        <v>0</v>
      </c>
    </row>
    <row r="468" spans="1:4" ht="16.5" x14ac:dyDescent="0.3">
      <c r="A468" s="143" t="s">
        <v>449</v>
      </c>
      <c r="B468" s="91" t="s">
        <v>1239</v>
      </c>
      <c r="C468" s="183">
        <v>0</v>
      </c>
      <c r="D468" s="183">
        <v>11816000</v>
      </c>
    </row>
    <row r="469" spans="1:4" ht="16.5" x14ac:dyDescent="0.3">
      <c r="A469" s="143" t="s">
        <v>451</v>
      </c>
      <c r="B469" s="91" t="s">
        <v>1240</v>
      </c>
      <c r="C469" s="183">
        <v>0</v>
      </c>
      <c r="D469" s="183">
        <v>10500000</v>
      </c>
    </row>
    <row r="470" spans="1:4" ht="17.25" thickBot="1" x14ac:dyDescent="0.35">
      <c r="A470" s="143"/>
      <c r="B470" s="94" t="s">
        <v>1202</v>
      </c>
      <c r="C470" s="113">
        <f>SUM(C466:C469)</f>
        <v>10889356</v>
      </c>
      <c r="D470" s="113">
        <f>SUM(D466:D469)</f>
        <v>22316000</v>
      </c>
    </row>
    <row r="471" spans="1:4" ht="16.5" x14ac:dyDescent="0.3">
      <c r="A471" s="143"/>
      <c r="B471" s="91"/>
      <c r="C471" s="91"/>
      <c r="D471" s="91"/>
    </row>
    <row r="472" spans="1:4" ht="16.5" x14ac:dyDescent="0.3">
      <c r="A472" s="143"/>
      <c r="B472" s="91"/>
      <c r="C472" s="91"/>
      <c r="D472" s="91"/>
    </row>
    <row r="473" spans="1:4" ht="16.5" x14ac:dyDescent="0.3">
      <c r="A473" s="181"/>
      <c r="B473" s="91"/>
      <c r="C473" s="184"/>
      <c r="D473" s="184"/>
    </row>
    <row r="474" spans="1:4" ht="23.25" x14ac:dyDescent="0.35">
      <c r="A474" s="149">
        <v>42</v>
      </c>
      <c r="B474" s="92" t="s">
        <v>0</v>
      </c>
    </row>
    <row r="475" spans="1:4" ht="16.5" x14ac:dyDescent="0.3">
      <c r="A475" s="143"/>
      <c r="B475" s="94"/>
      <c r="C475" s="111"/>
      <c r="D475" s="111"/>
    </row>
    <row r="476" spans="1:4" ht="16.5" x14ac:dyDescent="0.3">
      <c r="A476" s="143"/>
      <c r="B476" s="94" t="s">
        <v>859</v>
      </c>
      <c r="C476" s="111"/>
      <c r="D476" s="111"/>
    </row>
    <row r="477" spans="1:4" ht="16.5" x14ac:dyDescent="0.3">
      <c r="A477" s="143"/>
      <c r="B477" s="94" t="s">
        <v>1204</v>
      </c>
      <c r="C477" s="111"/>
      <c r="D477" s="111"/>
    </row>
    <row r="478" spans="1:4" ht="16.5" x14ac:dyDescent="0.3">
      <c r="A478" s="143"/>
      <c r="B478" s="94"/>
      <c r="C478" s="91"/>
      <c r="D478" s="91"/>
    </row>
    <row r="479" spans="1:4" ht="16.5" x14ac:dyDescent="0.3">
      <c r="A479" s="176" t="s">
        <v>861</v>
      </c>
      <c r="B479" s="96" t="s">
        <v>4</v>
      </c>
      <c r="C479" s="96" t="s">
        <v>5</v>
      </c>
      <c r="D479" s="96" t="s">
        <v>5</v>
      </c>
    </row>
    <row r="480" spans="1:4" ht="16.5" x14ac:dyDescent="0.3">
      <c r="A480" s="177" t="s">
        <v>6</v>
      </c>
      <c r="B480" s="98"/>
      <c r="C480" s="99" t="s">
        <v>7</v>
      </c>
      <c r="D480" s="99" t="s">
        <v>7</v>
      </c>
    </row>
    <row r="481" spans="1:4" ht="16.5" x14ac:dyDescent="0.3">
      <c r="A481" s="145"/>
      <c r="B481" s="101"/>
      <c r="C481" s="99">
        <v>2011</v>
      </c>
      <c r="D481" s="99">
        <v>2012</v>
      </c>
    </row>
    <row r="482" spans="1:4" ht="17.25" thickBot="1" x14ac:dyDescent="0.35">
      <c r="A482" s="178"/>
      <c r="B482" s="103"/>
      <c r="C482" s="104" t="s">
        <v>299</v>
      </c>
      <c r="D482" s="104" t="s">
        <v>299</v>
      </c>
    </row>
    <row r="483" spans="1:4" ht="16.5" x14ac:dyDescent="0.3">
      <c r="A483" s="181"/>
      <c r="B483" s="91"/>
      <c r="C483" s="184"/>
      <c r="D483" s="184"/>
    </row>
    <row r="484" spans="1:4" ht="16.5" x14ac:dyDescent="0.3">
      <c r="A484" s="143">
        <v>5</v>
      </c>
      <c r="B484" s="106" t="s">
        <v>1241</v>
      </c>
      <c r="C484" s="140"/>
      <c r="D484" s="140"/>
    </row>
    <row r="485" spans="1:4" ht="16.5" x14ac:dyDescent="0.3">
      <c r="A485" s="143" t="s">
        <v>446</v>
      </c>
      <c r="B485" s="91" t="s">
        <v>1242</v>
      </c>
      <c r="C485" s="140">
        <v>15789470.35</v>
      </c>
      <c r="D485" s="140">
        <v>0</v>
      </c>
    </row>
    <row r="486" spans="1:4" ht="16.5" x14ac:dyDescent="0.3">
      <c r="A486" s="143" t="s">
        <v>448</v>
      </c>
      <c r="B486" s="91" t="s">
        <v>1243</v>
      </c>
      <c r="C486" s="140">
        <v>14780000</v>
      </c>
      <c r="D486" s="140">
        <v>0</v>
      </c>
    </row>
    <row r="487" spans="1:4" ht="16.5" x14ac:dyDescent="0.3">
      <c r="A487" s="143" t="s">
        <v>451</v>
      </c>
      <c r="B487" s="91" t="s">
        <v>1244</v>
      </c>
      <c r="C487" s="140">
        <v>8065207.7599999998</v>
      </c>
      <c r="D487" s="140">
        <v>8065207.7599999998</v>
      </c>
    </row>
    <row r="488" spans="1:4" ht="16.5" x14ac:dyDescent="0.3">
      <c r="A488" s="143" t="s">
        <v>453</v>
      </c>
      <c r="B488" s="91" t="s">
        <v>1245</v>
      </c>
      <c r="C488" s="140">
        <v>6107264</v>
      </c>
      <c r="D488" s="140">
        <v>0</v>
      </c>
    </row>
    <row r="489" spans="1:4" ht="16.5" x14ac:dyDescent="0.3">
      <c r="A489" s="143" t="s">
        <v>1219</v>
      </c>
      <c r="B489" s="91" t="s">
        <v>1246</v>
      </c>
      <c r="C489" s="140">
        <v>15000000</v>
      </c>
      <c r="D489" s="140">
        <v>0</v>
      </c>
    </row>
    <row r="490" spans="1:4" ht="16.5" x14ac:dyDescent="0.3">
      <c r="A490" s="143" t="s">
        <v>1247</v>
      </c>
      <c r="B490" s="91" t="s">
        <v>1248</v>
      </c>
      <c r="C490" s="140">
        <v>10000000</v>
      </c>
      <c r="D490" s="140">
        <v>0</v>
      </c>
    </row>
    <row r="491" spans="1:4" ht="16.5" x14ac:dyDescent="0.3">
      <c r="A491" s="143" t="s">
        <v>1178</v>
      </c>
      <c r="B491" s="91" t="s">
        <v>1249</v>
      </c>
      <c r="C491" s="140">
        <v>10000000</v>
      </c>
      <c r="D491" s="140"/>
    </row>
    <row r="492" spans="1:4" ht="16.5" x14ac:dyDescent="0.3">
      <c r="A492" s="143" t="s">
        <v>1224</v>
      </c>
      <c r="B492" s="91" t="s">
        <v>1250</v>
      </c>
      <c r="C492" s="140">
        <v>0</v>
      </c>
      <c r="D492" s="140"/>
    </row>
    <row r="493" spans="1:4" ht="16.5" x14ac:dyDescent="0.3">
      <c r="A493" s="143" t="s">
        <v>1226</v>
      </c>
      <c r="B493" s="91" t="s">
        <v>1251</v>
      </c>
      <c r="C493" s="140">
        <v>15000000</v>
      </c>
      <c r="D493" s="140">
        <v>0</v>
      </c>
    </row>
    <row r="494" spans="1:4" ht="16.5" x14ac:dyDescent="0.3">
      <c r="A494" s="143" t="s">
        <v>1228</v>
      </c>
      <c r="B494" s="91" t="s">
        <v>1252</v>
      </c>
      <c r="C494" s="140">
        <v>10000000</v>
      </c>
      <c r="D494" s="140">
        <v>0</v>
      </c>
    </row>
    <row r="495" spans="1:4" ht="16.5" x14ac:dyDescent="0.3">
      <c r="A495" s="143" t="s">
        <v>1253</v>
      </c>
      <c r="B495" s="91" t="s">
        <v>1254</v>
      </c>
      <c r="C495" s="140">
        <v>5400000</v>
      </c>
      <c r="D495" s="140">
        <v>5400000</v>
      </c>
    </row>
    <row r="496" spans="1:4" ht="16.5" x14ac:dyDescent="0.3">
      <c r="A496" s="143" t="s">
        <v>1255</v>
      </c>
      <c r="B496" s="91" t="s">
        <v>1256</v>
      </c>
      <c r="C496" s="140">
        <v>0</v>
      </c>
      <c r="D496" s="140"/>
    </row>
    <row r="497" spans="1:4" ht="16.5" x14ac:dyDescent="0.3">
      <c r="A497" s="143" t="s">
        <v>1257</v>
      </c>
      <c r="B497" s="91" t="s">
        <v>1258</v>
      </c>
      <c r="C497" s="140">
        <v>8000000</v>
      </c>
      <c r="D497" s="140">
        <v>0</v>
      </c>
    </row>
    <row r="498" spans="1:4" ht="16.5" x14ac:dyDescent="0.3">
      <c r="A498" s="143" t="s">
        <v>1259</v>
      </c>
      <c r="B498" s="91" t="s">
        <v>1260</v>
      </c>
      <c r="C498" s="140">
        <v>12000000</v>
      </c>
      <c r="D498" s="140">
        <v>0</v>
      </c>
    </row>
    <row r="499" spans="1:4" ht="16.5" x14ac:dyDescent="0.3">
      <c r="A499" s="143" t="s">
        <v>1261</v>
      </c>
      <c r="B499" s="91" t="s">
        <v>1262</v>
      </c>
      <c r="C499" s="140">
        <v>14750200</v>
      </c>
      <c r="D499" s="140">
        <v>0</v>
      </c>
    </row>
    <row r="500" spans="1:4" ht="16.5" x14ac:dyDescent="0.3">
      <c r="A500" s="143" t="s">
        <v>1263</v>
      </c>
      <c r="B500" s="91" t="s">
        <v>1264</v>
      </c>
      <c r="C500" s="140">
        <v>11498613</v>
      </c>
      <c r="D500" s="140">
        <v>0</v>
      </c>
    </row>
    <row r="501" spans="1:4" ht="16.5" x14ac:dyDescent="0.3">
      <c r="A501" s="143" t="s">
        <v>1265</v>
      </c>
      <c r="B501" s="91" t="s">
        <v>1266</v>
      </c>
      <c r="C501" s="140">
        <v>11587499.34</v>
      </c>
      <c r="D501" s="140">
        <v>0</v>
      </c>
    </row>
    <row r="502" spans="1:4" ht="16.5" x14ac:dyDescent="0.3">
      <c r="A502" s="143" t="s">
        <v>1267</v>
      </c>
      <c r="B502" s="91" t="s">
        <v>1268</v>
      </c>
      <c r="C502" s="140">
        <v>15000000</v>
      </c>
      <c r="D502" s="140">
        <v>11000000</v>
      </c>
    </row>
    <row r="503" spans="1:4" ht="16.5" x14ac:dyDescent="0.3">
      <c r="A503" s="143" t="s">
        <v>1269</v>
      </c>
      <c r="B503" s="91" t="s">
        <v>1270</v>
      </c>
      <c r="C503" s="140">
        <v>12312768.689999999</v>
      </c>
      <c r="D503" s="140">
        <v>10312768.689999999</v>
      </c>
    </row>
    <row r="504" spans="1:4" ht="16.5" x14ac:dyDescent="0.3">
      <c r="A504" s="143" t="s">
        <v>1194</v>
      </c>
      <c r="B504" s="91" t="s">
        <v>1271</v>
      </c>
      <c r="C504" s="140">
        <v>8000000</v>
      </c>
      <c r="D504" s="140"/>
    </row>
    <row r="505" spans="1:4" ht="16.5" x14ac:dyDescent="0.3">
      <c r="A505" s="143" t="s">
        <v>1272</v>
      </c>
      <c r="B505" s="91" t="s">
        <v>1273</v>
      </c>
      <c r="C505" s="140">
        <v>10000000</v>
      </c>
      <c r="D505" s="140"/>
    </row>
    <row r="506" spans="1:4" ht="16.5" x14ac:dyDescent="0.3">
      <c r="A506" s="143" t="s">
        <v>1274</v>
      </c>
      <c r="B506" s="91" t="s">
        <v>1275</v>
      </c>
      <c r="C506" s="140">
        <v>16500000</v>
      </c>
      <c r="D506" s="140"/>
    </row>
    <row r="507" spans="1:4" ht="16.5" x14ac:dyDescent="0.3">
      <c r="A507" s="143" t="s">
        <v>1276</v>
      </c>
      <c r="B507" s="91" t="s">
        <v>1277</v>
      </c>
      <c r="C507" s="140">
        <v>0</v>
      </c>
      <c r="D507" s="140">
        <v>5284348.7</v>
      </c>
    </row>
    <row r="508" spans="1:4" ht="16.5" x14ac:dyDescent="0.3">
      <c r="A508" s="143"/>
      <c r="B508" s="91"/>
      <c r="C508" s="182">
        <f>SUM(C484:C507)</f>
        <v>229791023.14000002</v>
      </c>
      <c r="D508" s="182">
        <f>SUM(D484:D507)</f>
        <v>40062325.149999999</v>
      </c>
    </row>
    <row r="509" spans="1:4" ht="16.5" x14ac:dyDescent="0.3">
      <c r="A509" s="143">
        <v>6</v>
      </c>
      <c r="B509" s="106" t="s">
        <v>1278</v>
      </c>
      <c r="C509" s="140"/>
      <c r="D509" s="140"/>
    </row>
    <row r="510" spans="1:4" ht="16.5" x14ac:dyDescent="0.3">
      <c r="A510" s="143" t="s">
        <v>446</v>
      </c>
      <c r="B510" s="91" t="s">
        <v>1279</v>
      </c>
      <c r="C510" s="165">
        <v>7157803.7999999998</v>
      </c>
      <c r="D510" s="165">
        <v>7157803.7999999998</v>
      </c>
    </row>
    <row r="511" spans="1:4" ht="16.5" x14ac:dyDescent="0.3">
      <c r="A511" s="143" t="s">
        <v>448</v>
      </c>
      <c r="B511" s="91" t="s">
        <v>1280</v>
      </c>
      <c r="C511" s="140"/>
      <c r="D511" s="140"/>
    </row>
    <row r="512" spans="1:4" ht="16.5" x14ac:dyDescent="0.3">
      <c r="A512" s="143"/>
      <c r="B512" s="91" t="s">
        <v>1281</v>
      </c>
      <c r="C512" s="140">
        <v>6048000</v>
      </c>
      <c r="D512" s="140">
        <v>6048000</v>
      </c>
    </row>
    <row r="513" spans="1:4" ht="16.5" x14ac:dyDescent="0.3">
      <c r="A513" s="143" t="s">
        <v>449</v>
      </c>
      <c r="B513" s="91" t="s">
        <v>1282</v>
      </c>
      <c r="C513" s="140">
        <v>12112000</v>
      </c>
      <c r="D513" s="140"/>
    </row>
    <row r="514" spans="1:4" ht="16.5" x14ac:dyDescent="0.3">
      <c r="A514" s="143" t="s">
        <v>451</v>
      </c>
      <c r="B514" s="91" t="s">
        <v>1283</v>
      </c>
      <c r="C514" s="140">
        <v>12040000</v>
      </c>
      <c r="D514" s="140"/>
    </row>
    <row r="515" spans="1:4" ht="16.5" x14ac:dyDescent="0.3">
      <c r="A515" s="143" t="s">
        <v>453</v>
      </c>
      <c r="B515" s="91" t="s">
        <v>1284</v>
      </c>
      <c r="C515" s="140">
        <v>12552000</v>
      </c>
      <c r="D515" s="140"/>
    </row>
    <row r="516" spans="1:4" ht="16.5" x14ac:dyDescent="0.3">
      <c r="A516" s="143" t="s">
        <v>1219</v>
      </c>
      <c r="B516" s="91" t="s">
        <v>1285</v>
      </c>
      <c r="C516" s="140">
        <v>11650086.4</v>
      </c>
      <c r="D516" s="140">
        <v>0</v>
      </c>
    </row>
    <row r="517" spans="1:4" ht="16.5" x14ac:dyDescent="0.3">
      <c r="A517" s="143" t="s">
        <v>1221</v>
      </c>
      <c r="B517" s="91" t="s">
        <v>1286</v>
      </c>
      <c r="C517" s="140">
        <v>15000000</v>
      </c>
      <c r="D517" s="140"/>
    </row>
    <row r="518" spans="1:4" ht="16.5" x14ac:dyDescent="0.3">
      <c r="A518" s="143" t="s">
        <v>1247</v>
      </c>
      <c r="B518" s="91" t="s">
        <v>1287</v>
      </c>
      <c r="C518" s="140">
        <v>8000000</v>
      </c>
      <c r="D518" s="140">
        <v>0</v>
      </c>
    </row>
    <row r="519" spans="1:4" ht="16.5" x14ac:dyDescent="0.3">
      <c r="A519" s="143" t="s">
        <v>1178</v>
      </c>
      <c r="B519" s="91" t="s">
        <v>1288</v>
      </c>
      <c r="C519" s="140">
        <v>15000000</v>
      </c>
      <c r="D519" s="140">
        <v>0</v>
      </c>
    </row>
    <row r="520" spans="1:4" ht="16.5" x14ac:dyDescent="0.3">
      <c r="A520" s="143" t="s">
        <v>1224</v>
      </c>
      <c r="B520" s="91" t="s">
        <v>1289</v>
      </c>
      <c r="C520" s="140"/>
      <c r="D520" s="140">
        <v>8000000</v>
      </c>
    </row>
    <row r="521" spans="1:4" ht="16.5" x14ac:dyDescent="0.3">
      <c r="A521" s="143"/>
      <c r="B521" s="91"/>
      <c r="C521" s="182">
        <f>SUM(C510:C519)</f>
        <v>99559890.199999988</v>
      </c>
      <c r="D521" s="182">
        <f>SUM(D510:D520)</f>
        <v>21205803.800000001</v>
      </c>
    </row>
    <row r="522" spans="1:4" ht="16.5" x14ac:dyDescent="0.3">
      <c r="A522" s="143"/>
      <c r="B522" s="91"/>
      <c r="C522" s="182"/>
      <c r="D522" s="182"/>
    </row>
    <row r="523" spans="1:4" ht="17.25" thickBot="1" x14ac:dyDescent="0.35">
      <c r="A523" s="143"/>
      <c r="B523" s="94" t="s">
        <v>1202</v>
      </c>
      <c r="C523" s="113">
        <f>SUM(C442+C456+C464+C470+C508+C521)</f>
        <v>550055106.78999996</v>
      </c>
      <c r="D523" s="113">
        <f>SUM(D442+D456+D464+D470+D508+D521)</f>
        <v>193493829.95000002</v>
      </c>
    </row>
    <row r="524" spans="1:4" ht="16.5" x14ac:dyDescent="0.3">
      <c r="A524" s="143"/>
      <c r="B524" s="91"/>
      <c r="C524" s="182"/>
      <c r="D524" s="182"/>
    </row>
    <row r="525" spans="1:4" ht="16.5" x14ac:dyDescent="0.3">
      <c r="A525" s="143"/>
      <c r="B525" s="91"/>
      <c r="C525" s="182"/>
      <c r="D525" s="182"/>
    </row>
    <row r="526" spans="1:4" ht="23.25" x14ac:dyDescent="0.35">
      <c r="A526" s="175"/>
      <c r="B526" s="92" t="s">
        <v>0</v>
      </c>
      <c r="C526" s="93"/>
      <c r="D526" s="93">
        <v>43</v>
      </c>
    </row>
    <row r="527" spans="1:4" ht="16.5" x14ac:dyDescent="0.3">
      <c r="A527" s="143"/>
      <c r="B527" s="94"/>
      <c r="C527" s="111"/>
      <c r="D527" s="111"/>
    </row>
    <row r="528" spans="1:4" ht="16.5" x14ac:dyDescent="0.3">
      <c r="A528" s="143"/>
      <c r="B528" s="94" t="s">
        <v>859</v>
      </c>
      <c r="C528" s="111"/>
      <c r="D528" s="111"/>
    </row>
    <row r="529" spans="1:4" ht="16.5" x14ac:dyDescent="0.3">
      <c r="A529" s="143"/>
      <c r="B529" s="94" t="s">
        <v>1204</v>
      </c>
      <c r="C529" s="111"/>
      <c r="D529" s="111"/>
    </row>
    <row r="530" spans="1:4" ht="16.5" x14ac:dyDescent="0.3">
      <c r="A530" s="143"/>
      <c r="B530" s="94"/>
      <c r="C530" s="91"/>
      <c r="D530" s="91"/>
    </row>
    <row r="531" spans="1:4" ht="16.5" x14ac:dyDescent="0.3">
      <c r="A531" s="176" t="s">
        <v>861</v>
      </c>
      <c r="B531" s="96" t="s">
        <v>4</v>
      </c>
      <c r="C531" s="96" t="s">
        <v>5</v>
      </c>
      <c r="D531" s="96" t="s">
        <v>5</v>
      </c>
    </row>
    <row r="532" spans="1:4" ht="16.5" x14ac:dyDescent="0.3">
      <c r="A532" s="177" t="s">
        <v>6</v>
      </c>
      <c r="B532" s="98"/>
      <c r="C532" s="99" t="s">
        <v>7</v>
      </c>
      <c r="D532" s="99" t="s">
        <v>7</v>
      </c>
    </row>
    <row r="533" spans="1:4" ht="16.5" x14ac:dyDescent="0.3">
      <c r="A533" s="145"/>
      <c r="B533" s="101"/>
      <c r="C533" s="99">
        <v>2011</v>
      </c>
      <c r="D533" s="99">
        <v>2012</v>
      </c>
    </row>
    <row r="534" spans="1:4" ht="17.25" thickBot="1" x14ac:dyDescent="0.35">
      <c r="A534" s="178"/>
      <c r="B534" s="103"/>
      <c r="C534" s="104" t="s">
        <v>299</v>
      </c>
      <c r="D534" s="104" t="s">
        <v>299</v>
      </c>
    </row>
    <row r="535" spans="1:4" ht="16.5" x14ac:dyDescent="0.3">
      <c r="A535" s="143">
        <v>7</v>
      </c>
      <c r="B535" s="106" t="s">
        <v>1290</v>
      </c>
      <c r="C535" s="140"/>
      <c r="D535" s="140"/>
    </row>
    <row r="536" spans="1:4" ht="16.5" x14ac:dyDescent="0.3">
      <c r="A536" s="143" t="s">
        <v>446</v>
      </c>
      <c r="B536" s="91" t="s">
        <v>1291</v>
      </c>
      <c r="C536" s="140">
        <v>7244800</v>
      </c>
      <c r="D536" s="140">
        <v>7245800</v>
      </c>
    </row>
    <row r="537" spans="1:4" ht="16.5" x14ac:dyDescent="0.3">
      <c r="A537" s="143" t="s">
        <v>448</v>
      </c>
      <c r="B537" s="91" t="s">
        <v>1292</v>
      </c>
      <c r="C537" s="140">
        <v>0</v>
      </c>
      <c r="D537" s="140">
        <v>13000000</v>
      </c>
    </row>
    <row r="538" spans="1:4" ht="16.5" x14ac:dyDescent="0.3">
      <c r="A538" s="143" t="s">
        <v>449</v>
      </c>
      <c r="B538" s="91" t="s">
        <v>1293</v>
      </c>
      <c r="C538" s="140">
        <v>0</v>
      </c>
      <c r="D538" s="140">
        <v>8000000</v>
      </c>
    </row>
    <row r="539" spans="1:4" ht="16.5" x14ac:dyDescent="0.3">
      <c r="A539" s="143"/>
      <c r="B539" s="91"/>
      <c r="C539" s="182">
        <f>SUM(C536:C538)</f>
        <v>7244800</v>
      </c>
      <c r="D539" s="182">
        <f>SUM(D536:D538)</f>
        <v>28245800</v>
      </c>
    </row>
    <row r="540" spans="1:4" ht="16.5" x14ac:dyDescent="0.3">
      <c r="A540" s="143">
        <v>8</v>
      </c>
      <c r="B540" s="106" t="s">
        <v>1294</v>
      </c>
      <c r="C540" s="140"/>
      <c r="D540" s="140"/>
    </row>
    <row r="541" spans="1:4" ht="16.5" x14ac:dyDescent="0.3">
      <c r="A541" s="143" t="s">
        <v>446</v>
      </c>
      <c r="B541" s="91" t="s">
        <v>1295</v>
      </c>
      <c r="C541" s="140">
        <v>0</v>
      </c>
      <c r="D541" s="140">
        <v>0</v>
      </c>
    </row>
    <row r="542" spans="1:4" ht="16.5" x14ac:dyDescent="0.3">
      <c r="A542" s="143" t="s">
        <v>448</v>
      </c>
      <c r="B542" s="91" t="s">
        <v>1296</v>
      </c>
      <c r="C542" s="140">
        <v>10600000</v>
      </c>
      <c r="D542" s="140">
        <v>10600000</v>
      </c>
    </row>
    <row r="543" spans="1:4" ht="16.5" x14ac:dyDescent="0.3">
      <c r="A543" s="143" t="s">
        <v>449</v>
      </c>
      <c r="B543" s="91" t="s">
        <v>1297</v>
      </c>
      <c r="C543" s="140">
        <v>4800000</v>
      </c>
      <c r="D543" s="140">
        <v>0</v>
      </c>
    </row>
    <row r="544" spans="1:4" ht="16.5" x14ac:dyDescent="0.3">
      <c r="A544" s="143" t="s">
        <v>451</v>
      </c>
      <c r="B544" s="91" t="s">
        <v>1298</v>
      </c>
      <c r="C544" s="140">
        <v>0</v>
      </c>
      <c r="D544" s="140">
        <v>7800000</v>
      </c>
    </row>
    <row r="545" spans="1:4" ht="16.5" x14ac:dyDescent="0.3">
      <c r="A545" s="143"/>
      <c r="B545" s="91"/>
      <c r="C545" s="182">
        <f>SUM(C541:C544)</f>
        <v>15400000</v>
      </c>
      <c r="D545" s="182">
        <f>SUM(D541:D544)</f>
        <v>18400000</v>
      </c>
    </row>
    <row r="546" spans="1:4" ht="16.5" x14ac:dyDescent="0.3">
      <c r="A546" s="143">
        <v>9</v>
      </c>
      <c r="B546" s="106" t="s">
        <v>1299</v>
      </c>
      <c r="C546" s="182"/>
      <c r="D546" s="182"/>
    </row>
    <row r="547" spans="1:4" ht="16.5" x14ac:dyDescent="0.3">
      <c r="A547" s="143" t="s">
        <v>446</v>
      </c>
      <c r="B547" s="91" t="s">
        <v>1300</v>
      </c>
      <c r="C547" s="112">
        <v>0</v>
      </c>
      <c r="D547" s="112">
        <v>10553690.199999999</v>
      </c>
    </row>
    <row r="548" spans="1:4" ht="16.5" x14ac:dyDescent="0.3">
      <c r="A548" s="143" t="s">
        <v>448</v>
      </c>
      <c r="B548" s="91" t="s">
        <v>1301</v>
      </c>
      <c r="C548" s="140">
        <v>18600000</v>
      </c>
      <c r="D548" s="140">
        <v>14600000</v>
      </c>
    </row>
    <row r="549" spans="1:4" ht="16.5" x14ac:dyDescent="0.3">
      <c r="A549" s="143"/>
      <c r="B549" s="91"/>
      <c r="C549" s="140"/>
      <c r="D549" s="140"/>
    </row>
    <row r="550" spans="1:4" ht="16.5" x14ac:dyDescent="0.3">
      <c r="A550" s="143"/>
      <c r="B550" s="91"/>
      <c r="C550" s="182">
        <f>SUM(C546:C549)</f>
        <v>18600000</v>
      </c>
      <c r="D550" s="182">
        <f>SUM(D546:D549)</f>
        <v>25153690.199999999</v>
      </c>
    </row>
    <row r="551" spans="1:4" ht="16.5" x14ac:dyDescent="0.3">
      <c r="A551" s="143">
        <v>10</v>
      </c>
      <c r="B551" s="106" t="s">
        <v>1302</v>
      </c>
      <c r="C551" s="140"/>
      <c r="D551" s="140"/>
    </row>
    <row r="552" spans="1:4" ht="16.5" x14ac:dyDescent="0.3">
      <c r="A552" s="143" t="s">
        <v>446</v>
      </c>
      <c r="B552" s="91" t="s">
        <v>1303</v>
      </c>
      <c r="C552" s="140">
        <v>10714863</v>
      </c>
      <c r="D552" s="140">
        <v>0</v>
      </c>
    </row>
    <row r="553" spans="1:4" ht="16.5" x14ac:dyDescent="0.3">
      <c r="A553" s="143" t="s">
        <v>448</v>
      </c>
      <c r="B553" s="91" t="s">
        <v>1304</v>
      </c>
      <c r="C553" s="140">
        <v>0</v>
      </c>
      <c r="D553" s="140">
        <v>0</v>
      </c>
    </row>
    <row r="554" spans="1:4" ht="16.5" x14ac:dyDescent="0.3">
      <c r="A554" s="143" t="s">
        <v>449</v>
      </c>
      <c r="B554" s="91" t="s">
        <v>1305</v>
      </c>
      <c r="C554" s="140"/>
      <c r="D554" s="140">
        <v>8000000</v>
      </c>
    </row>
    <row r="555" spans="1:4" ht="16.5" x14ac:dyDescent="0.3">
      <c r="A555" s="143" t="s">
        <v>451</v>
      </c>
      <c r="B555" s="91" t="s">
        <v>1306</v>
      </c>
      <c r="C555" s="140">
        <v>0</v>
      </c>
      <c r="D555" s="140">
        <v>8000000</v>
      </c>
    </row>
    <row r="556" spans="1:4" ht="16.5" x14ac:dyDescent="0.3">
      <c r="A556" s="143" t="s">
        <v>453</v>
      </c>
      <c r="B556" s="91" t="s">
        <v>1307</v>
      </c>
      <c r="C556" s="140">
        <v>0</v>
      </c>
      <c r="D556" s="140">
        <v>8500000</v>
      </c>
    </row>
    <row r="557" spans="1:4" ht="17.25" thickBot="1" x14ac:dyDescent="0.35">
      <c r="A557" s="143"/>
      <c r="B557" s="94" t="s">
        <v>1202</v>
      </c>
      <c r="C557" s="185">
        <f>SUM(C552:C556)</f>
        <v>10714863</v>
      </c>
      <c r="D557" s="185">
        <f>SUM(D552:D556)</f>
        <v>24500000</v>
      </c>
    </row>
    <row r="558" spans="1:4" ht="16.5" x14ac:dyDescent="0.3">
      <c r="A558" s="143"/>
    </row>
    <row r="559" spans="1:4" ht="16.5" x14ac:dyDescent="0.3">
      <c r="A559" s="143">
        <v>11</v>
      </c>
      <c r="B559" s="106" t="s">
        <v>1308</v>
      </c>
      <c r="C559" s="140"/>
      <c r="D559" s="140"/>
    </row>
    <row r="560" spans="1:4" ht="16.5" x14ac:dyDescent="0.3">
      <c r="A560" s="143" t="s">
        <v>446</v>
      </c>
      <c r="B560" s="91" t="s">
        <v>1309</v>
      </c>
      <c r="C560" s="140">
        <v>21840000</v>
      </c>
      <c r="D560" s="140">
        <v>0</v>
      </c>
    </row>
    <row r="561" spans="1:4" ht="16.5" x14ac:dyDescent="0.3">
      <c r="A561" s="143" t="s">
        <v>448</v>
      </c>
      <c r="B561" s="91" t="s">
        <v>1310</v>
      </c>
      <c r="C561" s="165">
        <v>0</v>
      </c>
      <c r="D561" s="140">
        <v>11412300</v>
      </c>
    </row>
    <row r="562" spans="1:4" ht="16.5" x14ac:dyDescent="0.3">
      <c r="A562" s="143" t="s">
        <v>449</v>
      </c>
      <c r="B562" s="91" t="s">
        <v>1311</v>
      </c>
      <c r="C562" s="165">
        <v>0</v>
      </c>
      <c r="D562" s="140">
        <v>11230400</v>
      </c>
    </row>
    <row r="563" spans="1:4" ht="16.5" x14ac:dyDescent="0.3">
      <c r="A563" s="143" t="s">
        <v>451</v>
      </c>
      <c r="B563" s="91" t="s">
        <v>1312</v>
      </c>
      <c r="C563" s="165">
        <v>0</v>
      </c>
      <c r="D563" s="140">
        <v>10600000</v>
      </c>
    </row>
    <row r="564" spans="1:4" ht="16.5" x14ac:dyDescent="0.3">
      <c r="A564" s="143"/>
      <c r="B564" s="91"/>
      <c r="C564" s="182">
        <f>SUM(C560:C563)</f>
        <v>21840000</v>
      </c>
      <c r="D564" s="182">
        <f>SUM(D560:D563)</f>
        <v>33242700</v>
      </c>
    </row>
    <row r="565" spans="1:4" ht="16.5" x14ac:dyDescent="0.3">
      <c r="A565" s="143">
        <v>12</v>
      </c>
      <c r="B565" s="106" t="s">
        <v>1313</v>
      </c>
      <c r="C565" s="182"/>
      <c r="D565" s="182"/>
    </row>
    <row r="566" spans="1:4" ht="16.5" x14ac:dyDescent="0.3">
      <c r="A566" s="143" t="s">
        <v>446</v>
      </c>
      <c r="B566" s="91" t="s">
        <v>1314</v>
      </c>
      <c r="C566" s="140">
        <v>10138854</v>
      </c>
      <c r="D566" s="140">
        <v>0</v>
      </c>
    </row>
    <row r="567" spans="1:4" ht="16.5" x14ac:dyDescent="0.3">
      <c r="A567" s="143" t="s">
        <v>448</v>
      </c>
      <c r="B567" s="91" t="s">
        <v>1315</v>
      </c>
      <c r="C567" s="140">
        <v>0</v>
      </c>
      <c r="D567" s="140">
        <v>12200000</v>
      </c>
    </row>
    <row r="568" spans="1:4" ht="16.5" x14ac:dyDescent="0.3">
      <c r="A568" s="143" t="s">
        <v>449</v>
      </c>
      <c r="B568" s="91" t="s">
        <v>1316</v>
      </c>
      <c r="C568" s="140">
        <v>0</v>
      </c>
      <c r="D568" s="140">
        <v>13500000</v>
      </c>
    </row>
    <row r="569" spans="1:4" ht="16.5" x14ac:dyDescent="0.3">
      <c r="A569" s="143" t="s">
        <v>451</v>
      </c>
      <c r="B569" s="91" t="s">
        <v>1317</v>
      </c>
      <c r="C569" s="140">
        <v>0</v>
      </c>
      <c r="D569" s="140">
        <v>13500000</v>
      </c>
    </row>
    <row r="570" spans="1:4" ht="16.5" x14ac:dyDescent="0.3">
      <c r="A570" s="143"/>
      <c r="B570" s="91"/>
      <c r="C570" s="182">
        <f>SUM(C566:C569)</f>
        <v>10138854</v>
      </c>
      <c r="D570" s="182">
        <f>SUM(D566:D569)</f>
        <v>39200000</v>
      </c>
    </row>
    <row r="571" spans="1:4" ht="16.5" x14ac:dyDescent="0.3">
      <c r="A571" s="143">
        <v>13</v>
      </c>
      <c r="B571" s="106" t="s">
        <v>1318</v>
      </c>
      <c r="C571" s="182"/>
      <c r="D571" s="182"/>
    </row>
    <row r="572" spans="1:4" ht="16.5" x14ac:dyDescent="0.3">
      <c r="A572" s="143" t="s">
        <v>446</v>
      </c>
      <c r="B572" s="91" t="s">
        <v>1319</v>
      </c>
      <c r="C572" s="140">
        <v>10000000</v>
      </c>
      <c r="D572" s="140">
        <v>10000000</v>
      </c>
    </row>
    <row r="573" spans="1:4" ht="16.5" x14ac:dyDescent="0.3">
      <c r="A573" s="143" t="s">
        <v>448</v>
      </c>
      <c r="B573" s="91" t="s">
        <v>1320</v>
      </c>
      <c r="C573" s="140">
        <v>0</v>
      </c>
      <c r="D573" s="140">
        <v>11600000</v>
      </c>
    </row>
    <row r="574" spans="1:4" ht="16.5" x14ac:dyDescent="0.3">
      <c r="A574" s="143" t="s">
        <v>449</v>
      </c>
      <c r="B574" s="91" t="s">
        <v>1321</v>
      </c>
      <c r="C574" s="140">
        <v>0</v>
      </c>
      <c r="D574" s="140">
        <v>11500000</v>
      </c>
    </row>
    <row r="575" spans="1:4" ht="16.5" x14ac:dyDescent="0.3">
      <c r="A575" s="143"/>
      <c r="B575" s="91"/>
      <c r="C575" s="182">
        <f>SUM(C572:C574)</f>
        <v>10000000</v>
      </c>
      <c r="D575" s="182">
        <f>SUM(D572:D574)</f>
        <v>33100000</v>
      </c>
    </row>
    <row r="576" spans="1:4" ht="16.5" x14ac:dyDescent="0.3">
      <c r="A576" s="143"/>
      <c r="B576" s="91"/>
      <c r="C576" s="182"/>
      <c r="D576" s="182"/>
    </row>
    <row r="577" spans="1:4" ht="23.25" x14ac:dyDescent="0.35">
      <c r="A577" s="149">
        <v>44</v>
      </c>
      <c r="B577" s="92" t="s">
        <v>0</v>
      </c>
    </row>
    <row r="578" spans="1:4" ht="16.5" x14ac:dyDescent="0.3">
      <c r="A578" s="143"/>
      <c r="B578" s="94"/>
      <c r="C578" s="111"/>
      <c r="D578" s="111"/>
    </row>
    <row r="579" spans="1:4" ht="16.5" x14ac:dyDescent="0.3">
      <c r="A579" s="143"/>
      <c r="B579" s="94" t="s">
        <v>859</v>
      </c>
      <c r="C579" s="111"/>
      <c r="D579" s="111"/>
    </row>
    <row r="580" spans="1:4" ht="16.5" x14ac:dyDescent="0.3">
      <c r="A580" s="143"/>
      <c r="B580" s="94" t="s">
        <v>1204</v>
      </c>
      <c r="C580" s="111"/>
      <c r="D580" s="111"/>
    </row>
    <row r="581" spans="1:4" ht="16.5" x14ac:dyDescent="0.3">
      <c r="A581" s="143"/>
      <c r="B581" s="94"/>
      <c r="C581" s="91"/>
      <c r="D581" s="91"/>
    </row>
    <row r="582" spans="1:4" ht="16.5" x14ac:dyDescent="0.3">
      <c r="A582" s="176" t="s">
        <v>861</v>
      </c>
      <c r="B582" s="96" t="s">
        <v>4</v>
      </c>
      <c r="C582" s="96" t="s">
        <v>5</v>
      </c>
      <c r="D582" s="96" t="s">
        <v>5</v>
      </c>
    </row>
    <row r="583" spans="1:4" ht="16.5" x14ac:dyDescent="0.3">
      <c r="A583" s="177" t="s">
        <v>6</v>
      </c>
      <c r="B583" s="98"/>
      <c r="C583" s="99" t="s">
        <v>7</v>
      </c>
      <c r="D583" s="99" t="s">
        <v>7</v>
      </c>
    </row>
    <row r="584" spans="1:4" ht="16.5" x14ac:dyDescent="0.3">
      <c r="A584" s="145"/>
      <c r="B584" s="101"/>
      <c r="C584" s="99">
        <v>2011</v>
      </c>
      <c r="D584" s="99">
        <v>2012</v>
      </c>
    </row>
    <row r="585" spans="1:4" ht="17.25" thickBot="1" x14ac:dyDescent="0.35">
      <c r="A585" s="178"/>
      <c r="B585" s="103"/>
      <c r="C585" s="104" t="s">
        <v>299</v>
      </c>
      <c r="D585" s="104" t="s">
        <v>299</v>
      </c>
    </row>
    <row r="586" spans="1:4" ht="16.5" x14ac:dyDescent="0.3">
      <c r="A586" s="143">
        <v>14</v>
      </c>
      <c r="B586" s="106" t="s">
        <v>1322</v>
      </c>
      <c r="C586" s="91"/>
      <c r="D586" s="91"/>
    </row>
    <row r="587" spans="1:4" ht="16.5" x14ac:dyDescent="0.3">
      <c r="A587" s="143" t="s">
        <v>451</v>
      </c>
      <c r="B587" s="91" t="s">
        <v>1323</v>
      </c>
      <c r="C587" s="140">
        <v>0</v>
      </c>
      <c r="D587" s="140">
        <v>12000000</v>
      </c>
    </row>
    <row r="588" spans="1:4" ht="16.5" x14ac:dyDescent="0.3">
      <c r="A588" s="143" t="s">
        <v>453</v>
      </c>
      <c r="B588" s="91" t="s">
        <v>1324</v>
      </c>
      <c r="C588" s="140">
        <v>12616813.65</v>
      </c>
      <c r="D588" s="140">
        <v>0</v>
      </c>
    </row>
    <row r="589" spans="1:4" ht="16.5" x14ac:dyDescent="0.3">
      <c r="A589" s="143" t="s">
        <v>1219</v>
      </c>
      <c r="B589" s="91" t="s">
        <v>1325</v>
      </c>
      <c r="C589" s="140">
        <v>12616813.65</v>
      </c>
      <c r="D589" s="140">
        <v>14650800</v>
      </c>
    </row>
    <row r="590" spans="1:4" ht="16.5" x14ac:dyDescent="0.3">
      <c r="A590" s="143" t="s">
        <v>1221</v>
      </c>
      <c r="B590" s="91" t="s">
        <v>1326</v>
      </c>
      <c r="C590" s="140">
        <v>20399349.329999998</v>
      </c>
      <c r="D590" s="140">
        <v>0</v>
      </c>
    </row>
    <row r="591" spans="1:4" ht="16.5" x14ac:dyDescent="0.3">
      <c r="A591" s="143" t="s">
        <v>1247</v>
      </c>
      <c r="B591" s="91" t="s">
        <v>1327</v>
      </c>
      <c r="C591" s="140">
        <v>15000000</v>
      </c>
      <c r="D591" s="140">
        <v>0</v>
      </c>
    </row>
    <row r="592" spans="1:4" ht="16.5" x14ac:dyDescent="0.3">
      <c r="A592" s="143" t="s">
        <v>1178</v>
      </c>
      <c r="B592" s="91" t="s">
        <v>1328</v>
      </c>
      <c r="C592" s="140">
        <v>8908181.4800000004</v>
      </c>
      <c r="D592" s="140"/>
    </row>
    <row r="593" spans="1:4" ht="16.5" x14ac:dyDescent="0.3">
      <c r="A593" s="143" t="s">
        <v>1224</v>
      </c>
      <c r="B593" s="91" t="s">
        <v>1329</v>
      </c>
      <c r="C593" s="140">
        <v>17800000</v>
      </c>
      <c r="D593" s="140">
        <v>15800000</v>
      </c>
    </row>
    <row r="594" spans="1:4" ht="16.5" x14ac:dyDescent="0.3">
      <c r="A594" s="143" t="s">
        <v>1226</v>
      </c>
      <c r="B594" s="91" t="s">
        <v>1330</v>
      </c>
      <c r="C594" s="140">
        <v>15000000</v>
      </c>
      <c r="D594" s="140"/>
    </row>
    <row r="595" spans="1:4" ht="16.5" x14ac:dyDescent="0.3">
      <c r="A595" s="143" t="s">
        <v>1228</v>
      </c>
      <c r="B595" s="91" t="s">
        <v>1331</v>
      </c>
      <c r="C595" s="140">
        <v>18000000</v>
      </c>
      <c r="D595" s="140"/>
    </row>
    <row r="596" spans="1:4" ht="16.5" x14ac:dyDescent="0.3">
      <c r="A596" s="143" t="s">
        <v>1253</v>
      </c>
      <c r="B596" s="91" t="s">
        <v>1332</v>
      </c>
      <c r="C596" s="140">
        <v>15000000</v>
      </c>
      <c r="D596" s="140">
        <v>13000000</v>
      </c>
    </row>
    <row r="597" spans="1:4" ht="16.5" x14ac:dyDescent="0.3">
      <c r="A597" s="143" t="s">
        <v>1255</v>
      </c>
      <c r="B597" s="91" t="s">
        <v>1333</v>
      </c>
      <c r="C597" s="140">
        <v>15000000</v>
      </c>
      <c r="D597" s="140">
        <v>0</v>
      </c>
    </row>
    <row r="598" spans="1:4" ht="16.5" x14ac:dyDescent="0.3">
      <c r="A598" s="143" t="s">
        <v>1257</v>
      </c>
      <c r="B598" s="91" t="s">
        <v>1334</v>
      </c>
      <c r="C598" s="140">
        <v>10000000</v>
      </c>
      <c r="D598" s="140"/>
    </row>
    <row r="599" spans="1:4" ht="16.5" x14ac:dyDescent="0.3">
      <c r="A599" s="143" t="s">
        <v>1259</v>
      </c>
      <c r="B599" s="91" t="s">
        <v>1335</v>
      </c>
      <c r="C599" s="140">
        <v>9000000</v>
      </c>
      <c r="D599" s="140"/>
    </row>
    <row r="600" spans="1:4" ht="17.25" thickBot="1" x14ac:dyDescent="0.35">
      <c r="A600" s="143"/>
      <c r="B600" s="94" t="s">
        <v>1202</v>
      </c>
      <c r="C600" s="113">
        <f>SUM(C586:C599)</f>
        <v>169341158.11000001</v>
      </c>
      <c r="D600" s="113">
        <f>SUM(D586:D599)</f>
        <v>55450800</v>
      </c>
    </row>
    <row r="601" spans="1:4" ht="16.5" x14ac:dyDescent="0.3">
      <c r="A601" s="143"/>
      <c r="B601" s="91"/>
      <c r="C601" s="182"/>
      <c r="D601" s="182"/>
    </row>
    <row r="602" spans="1:4" ht="16.5" x14ac:dyDescent="0.3">
      <c r="A602" s="143">
        <v>15</v>
      </c>
      <c r="B602" s="106" t="s">
        <v>1336</v>
      </c>
      <c r="C602" s="140"/>
      <c r="D602" s="140"/>
    </row>
    <row r="603" spans="1:4" ht="16.5" x14ac:dyDescent="0.3">
      <c r="A603" s="143" t="s">
        <v>446</v>
      </c>
      <c r="B603" s="91" t="s">
        <v>1337</v>
      </c>
      <c r="C603" s="140">
        <v>28080000</v>
      </c>
      <c r="D603" s="140">
        <v>0</v>
      </c>
    </row>
    <row r="604" spans="1:4" ht="16.5" x14ac:dyDescent="0.3">
      <c r="A604" s="143" t="s">
        <v>451</v>
      </c>
      <c r="B604" s="91" t="s">
        <v>1338</v>
      </c>
      <c r="C604" s="140"/>
      <c r="D604" s="140">
        <v>14000000</v>
      </c>
    </row>
    <row r="605" spans="1:4" ht="16.5" x14ac:dyDescent="0.3">
      <c r="A605" s="143" t="s">
        <v>453</v>
      </c>
      <c r="B605" s="91" t="s">
        <v>1339</v>
      </c>
      <c r="C605" s="140">
        <v>0</v>
      </c>
      <c r="D605" s="140">
        <v>14200000</v>
      </c>
    </row>
    <row r="606" spans="1:4" ht="17.25" thickBot="1" x14ac:dyDescent="0.35">
      <c r="A606" s="143"/>
      <c r="B606" s="91"/>
      <c r="C606" s="113">
        <f>SUM(C602:C605)</f>
        <v>28080000</v>
      </c>
      <c r="D606" s="113">
        <f>SUM(D602:D605)</f>
        <v>28200000</v>
      </c>
    </row>
    <row r="607" spans="1:4" ht="16.5" x14ac:dyDescent="0.3">
      <c r="A607" s="143">
        <v>16</v>
      </c>
      <c r="B607" s="106" t="s">
        <v>1340</v>
      </c>
      <c r="C607" s="140"/>
      <c r="D607" s="140"/>
    </row>
    <row r="608" spans="1:4" ht="16.5" x14ac:dyDescent="0.3">
      <c r="A608" s="143" t="s">
        <v>446</v>
      </c>
      <c r="B608" s="91" t="s">
        <v>1341</v>
      </c>
      <c r="C608" s="140">
        <v>43200000</v>
      </c>
      <c r="D608" s="140">
        <v>0</v>
      </c>
    </row>
    <row r="609" spans="1:4" ht="16.5" x14ac:dyDescent="0.3">
      <c r="A609" s="143" t="s">
        <v>449</v>
      </c>
      <c r="B609" s="91" t="s">
        <v>1342</v>
      </c>
      <c r="C609" s="140">
        <v>0</v>
      </c>
      <c r="D609" s="140">
        <v>14712000</v>
      </c>
    </row>
    <row r="610" spans="1:4" ht="16.5" x14ac:dyDescent="0.3">
      <c r="A610" s="143"/>
      <c r="B610" s="106"/>
      <c r="C610" s="182">
        <f>SUM(C608:C609)</f>
        <v>43200000</v>
      </c>
      <c r="D610" s="182">
        <f>SUM(D608:D609)</f>
        <v>14712000</v>
      </c>
    </row>
    <row r="611" spans="1:4" ht="16.5" x14ac:dyDescent="0.3">
      <c r="A611" s="143"/>
      <c r="B611" s="91"/>
      <c r="C611" s="140"/>
      <c r="D611" s="140"/>
    </row>
    <row r="612" spans="1:4" ht="16.5" x14ac:dyDescent="0.3">
      <c r="A612" s="143">
        <v>17</v>
      </c>
      <c r="B612" s="106" t="s">
        <v>1343</v>
      </c>
      <c r="C612" s="140"/>
      <c r="D612" s="140"/>
    </row>
    <row r="613" spans="1:4" ht="16.5" x14ac:dyDescent="0.3">
      <c r="A613" s="143" t="s">
        <v>446</v>
      </c>
      <c r="B613" s="91" t="s">
        <v>1344</v>
      </c>
      <c r="C613" s="140">
        <v>9000000</v>
      </c>
      <c r="D613" s="140"/>
    </row>
    <row r="614" spans="1:4" ht="16.5" x14ac:dyDescent="0.3">
      <c r="A614" s="143" t="s">
        <v>1345</v>
      </c>
      <c r="B614" s="91" t="s">
        <v>1346</v>
      </c>
      <c r="C614" s="140">
        <v>0</v>
      </c>
      <c r="D614" s="140">
        <v>115000000</v>
      </c>
    </row>
    <row r="615" spans="1:4" ht="16.5" x14ac:dyDescent="0.3">
      <c r="A615" s="143"/>
      <c r="B615" s="91"/>
      <c r="C615" s="182">
        <f>SUM(C613:C614)</f>
        <v>9000000</v>
      </c>
      <c r="D615" s="182">
        <f>SUM(D613:D614)</f>
        <v>115000000</v>
      </c>
    </row>
    <row r="616" spans="1:4" ht="16.5" x14ac:dyDescent="0.3">
      <c r="A616" s="143">
        <v>18</v>
      </c>
      <c r="B616" s="186" t="s">
        <v>1347</v>
      </c>
      <c r="C616" s="140"/>
      <c r="D616" s="140"/>
    </row>
    <row r="617" spans="1:4" ht="16.5" x14ac:dyDescent="0.3">
      <c r="A617" s="143" t="s">
        <v>446</v>
      </c>
      <c r="B617" s="98" t="s">
        <v>1348</v>
      </c>
      <c r="C617" s="140">
        <v>7020000</v>
      </c>
      <c r="D617" s="140">
        <v>0</v>
      </c>
    </row>
    <row r="618" spans="1:4" ht="16.5" x14ac:dyDescent="0.3">
      <c r="A618" s="143" t="s">
        <v>1345</v>
      </c>
      <c r="B618" s="98" t="s">
        <v>1349</v>
      </c>
      <c r="C618" s="140">
        <v>0</v>
      </c>
      <c r="D618" s="140">
        <v>12100000</v>
      </c>
    </row>
    <row r="619" spans="1:4" ht="16.5" x14ac:dyDescent="0.3">
      <c r="A619" s="143" t="s">
        <v>449</v>
      </c>
      <c r="B619" s="91" t="s">
        <v>1350</v>
      </c>
      <c r="C619" s="140">
        <v>0</v>
      </c>
      <c r="D619" s="140">
        <v>9412000</v>
      </c>
    </row>
    <row r="620" spans="1:4" ht="16.5" x14ac:dyDescent="0.3">
      <c r="A620" s="143"/>
      <c r="B620" s="91"/>
      <c r="C620" s="182">
        <f>SUM(C617:C619)</f>
        <v>7020000</v>
      </c>
      <c r="D620" s="182">
        <f>SUM(D617:D619)</f>
        <v>21512000</v>
      </c>
    </row>
    <row r="621" spans="1:4" x14ac:dyDescent="0.25">
      <c r="A621" s="175"/>
    </row>
    <row r="622" spans="1:4" ht="23.25" x14ac:dyDescent="0.35">
      <c r="A622" s="175"/>
      <c r="B622" s="92" t="s">
        <v>0</v>
      </c>
      <c r="C622" s="187"/>
      <c r="D622" s="187">
        <v>45</v>
      </c>
    </row>
    <row r="623" spans="1:4" ht="16.5" x14ac:dyDescent="0.3">
      <c r="A623" s="143"/>
      <c r="B623" s="94"/>
      <c r="C623" s="111"/>
      <c r="D623" s="111"/>
    </row>
    <row r="624" spans="1:4" ht="16.5" x14ac:dyDescent="0.3">
      <c r="A624" s="143"/>
      <c r="B624" s="94" t="s">
        <v>859</v>
      </c>
      <c r="C624" s="111"/>
      <c r="D624" s="111"/>
    </row>
    <row r="625" spans="1:4" ht="16.5" x14ac:dyDescent="0.3">
      <c r="A625" s="143"/>
      <c r="B625" s="94" t="s">
        <v>1204</v>
      </c>
      <c r="C625" s="111"/>
      <c r="D625" s="111"/>
    </row>
    <row r="626" spans="1:4" ht="16.5" x14ac:dyDescent="0.3">
      <c r="A626" s="143"/>
      <c r="B626" s="94"/>
      <c r="C626" s="91"/>
      <c r="D626" s="91"/>
    </row>
    <row r="627" spans="1:4" ht="16.5" x14ac:dyDescent="0.3">
      <c r="A627" s="176" t="s">
        <v>861</v>
      </c>
      <c r="B627" s="96" t="s">
        <v>4</v>
      </c>
      <c r="C627" s="96" t="s">
        <v>5</v>
      </c>
      <c r="D627" s="96" t="s">
        <v>5</v>
      </c>
    </row>
    <row r="628" spans="1:4" ht="16.5" x14ac:dyDescent="0.3">
      <c r="A628" s="177" t="s">
        <v>6</v>
      </c>
      <c r="B628" s="98"/>
      <c r="C628" s="99" t="s">
        <v>7</v>
      </c>
      <c r="D628" s="99" t="s">
        <v>7</v>
      </c>
    </row>
    <row r="629" spans="1:4" ht="16.5" x14ac:dyDescent="0.3">
      <c r="A629" s="145"/>
      <c r="B629" s="101"/>
      <c r="C629" s="99">
        <v>2011</v>
      </c>
      <c r="D629" s="99">
        <v>2012</v>
      </c>
    </row>
    <row r="630" spans="1:4" ht="17.25" thickBot="1" x14ac:dyDescent="0.35">
      <c r="A630" s="178"/>
      <c r="B630" s="103"/>
      <c r="C630" s="104" t="s">
        <v>299</v>
      </c>
      <c r="D630" s="104" t="s">
        <v>299</v>
      </c>
    </row>
    <row r="631" spans="1:4" ht="16.5" x14ac:dyDescent="0.3">
      <c r="A631" s="145"/>
      <c r="B631" s="98"/>
      <c r="C631" s="99"/>
      <c r="D631" s="99"/>
    </row>
    <row r="632" spans="1:4" ht="16.5" x14ac:dyDescent="0.3">
      <c r="A632" s="143">
        <v>19</v>
      </c>
      <c r="B632" s="106" t="s">
        <v>1351</v>
      </c>
      <c r="C632" s="140"/>
      <c r="D632" s="140"/>
    </row>
    <row r="633" spans="1:4" ht="16.5" x14ac:dyDescent="0.3">
      <c r="A633" s="143" t="s">
        <v>446</v>
      </c>
      <c r="B633" s="91" t="s">
        <v>1352</v>
      </c>
      <c r="C633" s="140">
        <v>15767008</v>
      </c>
      <c r="D633" s="140">
        <v>0</v>
      </c>
    </row>
    <row r="634" spans="1:4" ht="16.5" x14ac:dyDescent="0.3">
      <c r="A634" s="143" t="s">
        <v>1345</v>
      </c>
      <c r="B634" s="91" t="s">
        <v>1353</v>
      </c>
      <c r="C634" s="140">
        <v>0</v>
      </c>
      <c r="D634" s="140">
        <v>13700000</v>
      </c>
    </row>
    <row r="635" spans="1:4" ht="16.5" x14ac:dyDescent="0.3">
      <c r="A635" s="143" t="s">
        <v>449</v>
      </c>
      <c r="B635" s="91" t="s">
        <v>1354</v>
      </c>
      <c r="C635" s="140">
        <v>20700818</v>
      </c>
      <c r="D635" s="140">
        <v>18700818</v>
      </c>
    </row>
    <row r="636" spans="1:4" ht="16.5" x14ac:dyDescent="0.3">
      <c r="A636" s="143"/>
      <c r="B636" s="91"/>
      <c r="C636" s="182">
        <f>SUM(C633:C635)</f>
        <v>36467826</v>
      </c>
      <c r="D636" s="182">
        <f>SUM(D633:D635)</f>
        <v>32400818</v>
      </c>
    </row>
    <row r="637" spans="1:4" ht="16.5" x14ac:dyDescent="0.3">
      <c r="A637" s="143"/>
      <c r="B637" s="91"/>
      <c r="C637" s="182"/>
      <c r="D637" s="182"/>
    </row>
    <row r="638" spans="1:4" ht="17.25" thickBot="1" x14ac:dyDescent="0.35">
      <c r="A638" s="143"/>
      <c r="B638" s="94" t="s">
        <v>1202</v>
      </c>
      <c r="C638" s="113">
        <f>SUM(C539+C545+C550+C557+C564+C570+C575+C600+C636+C610+C606+C620+C615)</f>
        <v>387047501.11000001</v>
      </c>
      <c r="D638" s="113">
        <f>SUM(D539+D545+D550+D557+D564+D570+D575+D600+D636+D610+D606+D620+D615)</f>
        <v>469117808.19999999</v>
      </c>
    </row>
    <row r="639" spans="1:4" ht="16.5" x14ac:dyDescent="0.3">
      <c r="A639" s="145"/>
      <c r="B639" s="98"/>
      <c r="C639" s="99"/>
      <c r="D639" s="99"/>
    </row>
    <row r="640" spans="1:4" ht="16.5" x14ac:dyDescent="0.3">
      <c r="A640" s="143">
        <v>20</v>
      </c>
      <c r="B640" s="106" t="s">
        <v>1355</v>
      </c>
      <c r="C640" s="140"/>
      <c r="D640" s="140"/>
    </row>
    <row r="641" spans="1:4" ht="16.5" x14ac:dyDescent="0.3">
      <c r="A641" s="143" t="s">
        <v>446</v>
      </c>
      <c r="B641" s="91" t="s">
        <v>1356</v>
      </c>
      <c r="C641" s="140">
        <v>0</v>
      </c>
      <c r="D641" s="140">
        <v>0</v>
      </c>
    </row>
    <row r="642" spans="1:4" ht="16.5" x14ac:dyDescent="0.3">
      <c r="A642" s="143" t="s">
        <v>1345</v>
      </c>
      <c r="B642" s="91" t="s">
        <v>1357</v>
      </c>
      <c r="C642" s="140">
        <v>0</v>
      </c>
      <c r="D642" s="140">
        <v>0</v>
      </c>
    </row>
    <row r="643" spans="1:4" ht="16.5" x14ac:dyDescent="0.3">
      <c r="A643" s="143" t="s">
        <v>449</v>
      </c>
      <c r="B643" s="91" t="s">
        <v>1358</v>
      </c>
      <c r="C643" s="140">
        <v>7244800</v>
      </c>
      <c r="D643" s="140"/>
    </row>
    <row r="644" spans="1:4" ht="16.5" x14ac:dyDescent="0.3">
      <c r="A644" s="143" t="s">
        <v>451</v>
      </c>
      <c r="B644" s="91" t="s">
        <v>1359</v>
      </c>
      <c r="C644" s="140">
        <v>0</v>
      </c>
      <c r="D644" s="140"/>
    </row>
    <row r="645" spans="1:4" ht="16.5" x14ac:dyDescent="0.3">
      <c r="A645" s="143" t="s">
        <v>453</v>
      </c>
      <c r="B645" s="91" t="s">
        <v>1360</v>
      </c>
      <c r="C645" s="140">
        <v>11905008</v>
      </c>
      <c r="D645" s="140"/>
    </row>
    <row r="646" spans="1:4" ht="16.5" x14ac:dyDescent="0.3">
      <c r="A646" s="143" t="s">
        <v>1219</v>
      </c>
      <c r="B646" s="91" t="s">
        <v>1361</v>
      </c>
      <c r="C646" s="140">
        <v>0</v>
      </c>
      <c r="D646" s="140"/>
    </row>
    <row r="647" spans="1:4" ht="16.5" x14ac:dyDescent="0.3">
      <c r="A647" s="143" t="s">
        <v>1221</v>
      </c>
      <c r="B647" s="188" t="s">
        <v>1362</v>
      </c>
      <c r="C647" s="140">
        <v>23000000</v>
      </c>
      <c r="D647" s="140">
        <v>18000000</v>
      </c>
    </row>
    <row r="648" spans="1:4" ht="16.5" x14ac:dyDescent="0.3">
      <c r="A648" s="143" t="s">
        <v>1247</v>
      </c>
      <c r="B648" s="91" t="s">
        <v>1363</v>
      </c>
      <c r="C648" s="140">
        <v>0</v>
      </c>
      <c r="D648" s="140"/>
    </row>
    <row r="649" spans="1:4" ht="16.5" x14ac:dyDescent="0.3">
      <c r="A649" s="143" t="s">
        <v>1178</v>
      </c>
      <c r="B649" s="91" t="s">
        <v>1364</v>
      </c>
      <c r="C649" s="140">
        <v>12952454.98</v>
      </c>
      <c r="D649" s="140"/>
    </row>
    <row r="650" spans="1:4" ht="16.5" x14ac:dyDescent="0.3">
      <c r="A650" s="143" t="s">
        <v>1224</v>
      </c>
      <c r="B650" s="91" t="s">
        <v>1365</v>
      </c>
      <c r="C650" s="140">
        <v>15720000</v>
      </c>
      <c r="D650" s="140"/>
    </row>
    <row r="651" spans="1:4" ht="16.5" x14ac:dyDescent="0.3">
      <c r="A651" s="143" t="s">
        <v>1226</v>
      </c>
      <c r="B651" s="91" t="s">
        <v>1366</v>
      </c>
      <c r="C651" s="140"/>
      <c r="D651" s="140"/>
    </row>
    <row r="652" spans="1:4" ht="16.5" x14ac:dyDescent="0.3">
      <c r="A652" s="143" t="s">
        <v>1228</v>
      </c>
      <c r="B652" s="91" t="s">
        <v>1367</v>
      </c>
      <c r="C652" s="140">
        <v>0</v>
      </c>
      <c r="D652" s="140"/>
    </row>
    <row r="653" spans="1:4" ht="16.5" x14ac:dyDescent="0.3">
      <c r="A653" s="143" t="s">
        <v>1253</v>
      </c>
      <c r="B653" s="91" t="s">
        <v>1368</v>
      </c>
      <c r="C653" s="140">
        <v>20000000</v>
      </c>
      <c r="D653" s="140">
        <v>13000000</v>
      </c>
    </row>
    <row r="654" spans="1:4" ht="16.5" x14ac:dyDescent="0.3">
      <c r="A654" s="143" t="s">
        <v>1255</v>
      </c>
      <c r="B654" s="91" t="s">
        <v>1369</v>
      </c>
      <c r="C654" s="140">
        <v>15000000</v>
      </c>
      <c r="D654" s="140"/>
    </row>
    <row r="655" spans="1:4" ht="16.5" x14ac:dyDescent="0.3">
      <c r="A655" s="143" t="s">
        <v>1257</v>
      </c>
      <c r="B655" s="91" t="s">
        <v>1370</v>
      </c>
      <c r="C655" s="140">
        <v>20000000</v>
      </c>
      <c r="D655" s="140"/>
    </row>
    <row r="656" spans="1:4" ht="16.5" x14ac:dyDescent="0.3">
      <c r="A656" s="143" t="s">
        <v>1259</v>
      </c>
      <c r="B656" s="91" t="s">
        <v>1371</v>
      </c>
      <c r="C656" s="140">
        <v>8000000</v>
      </c>
      <c r="D656" s="140"/>
    </row>
    <row r="657" spans="1:4" ht="16.5" x14ac:dyDescent="0.3">
      <c r="A657" s="143" t="s">
        <v>1261</v>
      </c>
      <c r="B657" s="91" t="s">
        <v>1372</v>
      </c>
      <c r="C657" s="189">
        <v>11888000</v>
      </c>
      <c r="D657" s="189"/>
    </row>
    <row r="658" spans="1:4" ht="16.5" x14ac:dyDescent="0.3">
      <c r="A658" s="143" t="s">
        <v>1263</v>
      </c>
      <c r="B658" s="91" t="s">
        <v>1373</v>
      </c>
      <c r="C658" s="140">
        <v>8000000</v>
      </c>
      <c r="D658" s="140"/>
    </row>
    <row r="659" spans="1:4" ht="16.5" x14ac:dyDescent="0.3">
      <c r="A659" s="143" t="s">
        <v>1265</v>
      </c>
      <c r="B659" s="91" t="s">
        <v>1374</v>
      </c>
      <c r="C659" s="140">
        <v>8000000</v>
      </c>
      <c r="D659" s="140"/>
    </row>
    <row r="660" spans="1:4" ht="16.5" x14ac:dyDescent="0.3">
      <c r="A660" s="143" t="s">
        <v>1267</v>
      </c>
      <c r="B660" s="91" t="s">
        <v>1375</v>
      </c>
      <c r="C660" s="140">
        <v>10000000</v>
      </c>
      <c r="D660" s="140"/>
    </row>
    <row r="661" spans="1:4" ht="16.5" x14ac:dyDescent="0.3">
      <c r="A661" s="143" t="s">
        <v>1269</v>
      </c>
      <c r="B661" s="91" t="s">
        <v>1376</v>
      </c>
      <c r="C661" s="140">
        <v>10000000</v>
      </c>
      <c r="D661" s="140"/>
    </row>
    <row r="662" spans="1:4" ht="16.5" x14ac:dyDescent="0.3">
      <c r="A662" s="143" t="s">
        <v>1194</v>
      </c>
      <c r="B662" s="91" t="s">
        <v>1377</v>
      </c>
      <c r="C662" s="189">
        <v>38000000</v>
      </c>
      <c r="D662" s="189"/>
    </row>
    <row r="663" spans="1:4" ht="16.5" x14ac:dyDescent="0.3">
      <c r="A663" s="143" t="s">
        <v>1272</v>
      </c>
      <c r="B663" s="91" t="s">
        <v>1378</v>
      </c>
      <c r="C663" s="190">
        <v>0</v>
      </c>
      <c r="D663" s="191">
        <v>13000000</v>
      </c>
    </row>
    <row r="664" spans="1:4" ht="16.5" x14ac:dyDescent="0.3">
      <c r="A664" s="143" t="s">
        <v>1274</v>
      </c>
      <c r="B664" s="91" t="s">
        <v>1379</v>
      </c>
      <c r="C664" s="190">
        <v>0</v>
      </c>
      <c r="D664" s="191">
        <v>13720000</v>
      </c>
    </row>
    <row r="665" spans="1:4" ht="16.5" x14ac:dyDescent="0.3">
      <c r="A665" s="143" t="s">
        <v>1276</v>
      </c>
      <c r="B665" s="91" t="s">
        <v>1227</v>
      </c>
      <c r="C665" s="190">
        <v>0</v>
      </c>
      <c r="D665" s="191">
        <v>8000000</v>
      </c>
    </row>
    <row r="666" spans="1:4" ht="16.5" x14ac:dyDescent="0.3">
      <c r="A666" s="143" t="s">
        <v>1380</v>
      </c>
      <c r="B666" s="91" t="s">
        <v>1381</v>
      </c>
      <c r="C666" s="190">
        <v>0</v>
      </c>
      <c r="D666" s="190">
        <v>10000000</v>
      </c>
    </row>
    <row r="667" spans="1:4" ht="17.25" thickBot="1" x14ac:dyDescent="0.35">
      <c r="A667" s="143"/>
      <c r="B667" s="94" t="s">
        <v>1202</v>
      </c>
      <c r="C667" s="192">
        <f>SUM(C641:C662)</f>
        <v>219710262.98000002</v>
      </c>
      <c r="D667" s="192">
        <f>SUM(D641:D666)</f>
        <v>75720000</v>
      </c>
    </row>
    <row r="668" spans="1:4" ht="16.5" x14ac:dyDescent="0.3">
      <c r="A668" s="143"/>
      <c r="B668" s="91"/>
      <c r="C668" s="111"/>
      <c r="D668" s="111"/>
    </row>
    <row r="669" spans="1:4" ht="16.5" x14ac:dyDescent="0.3">
      <c r="A669" s="143">
        <v>21</v>
      </c>
      <c r="B669" s="106" t="s">
        <v>1382</v>
      </c>
      <c r="C669" s="140"/>
      <c r="D669" s="140"/>
    </row>
    <row r="670" spans="1:4" ht="16.5" x14ac:dyDescent="0.3">
      <c r="A670" s="143" t="s">
        <v>446</v>
      </c>
      <c r="B670" s="91" t="s">
        <v>1383</v>
      </c>
      <c r="C670" s="165"/>
      <c r="D670" s="165"/>
    </row>
    <row r="671" spans="1:4" ht="16.5" x14ac:dyDescent="0.3">
      <c r="A671" s="143"/>
      <c r="B671" s="91" t="s">
        <v>1384</v>
      </c>
      <c r="C671" s="165">
        <v>80000000</v>
      </c>
      <c r="D671" s="165">
        <v>0</v>
      </c>
    </row>
    <row r="672" spans="1:4" ht="16.5" x14ac:dyDescent="0.3">
      <c r="A672" s="143" t="s">
        <v>448</v>
      </c>
      <c r="B672" s="91" t="s">
        <v>1385</v>
      </c>
      <c r="C672" s="140">
        <v>0</v>
      </c>
      <c r="D672" s="140">
        <v>13500000</v>
      </c>
    </row>
    <row r="673" spans="1:4" ht="16.5" x14ac:dyDescent="0.3">
      <c r="A673" s="143" t="s">
        <v>449</v>
      </c>
      <c r="B673" s="91" t="s">
        <v>1386</v>
      </c>
      <c r="C673" s="140">
        <v>0</v>
      </c>
      <c r="D673" s="140">
        <v>13500000</v>
      </c>
    </row>
    <row r="674" spans="1:4" ht="16.5" x14ac:dyDescent="0.3">
      <c r="A674" s="143"/>
      <c r="B674" s="94" t="s">
        <v>1202</v>
      </c>
      <c r="C674" s="184">
        <f>SUM(C670:C673)</f>
        <v>80000000</v>
      </c>
      <c r="D674" s="184">
        <f>SUM(D670:D673)</f>
        <v>27000000</v>
      </c>
    </row>
    <row r="675" spans="1:4" x14ac:dyDescent="0.25">
      <c r="A675" s="175"/>
    </row>
    <row r="676" spans="1:4" ht="23.25" x14ac:dyDescent="0.35">
      <c r="A676" s="193">
        <v>46</v>
      </c>
      <c r="B676" s="92" t="s">
        <v>0</v>
      </c>
    </row>
    <row r="677" spans="1:4" ht="16.5" x14ac:dyDescent="0.3">
      <c r="A677" s="143"/>
      <c r="B677" s="94"/>
      <c r="C677" s="111"/>
      <c r="D677" s="111"/>
    </row>
    <row r="678" spans="1:4" ht="16.5" x14ac:dyDescent="0.3">
      <c r="A678" s="143"/>
      <c r="B678" s="94" t="s">
        <v>859</v>
      </c>
      <c r="C678" s="111"/>
      <c r="D678" s="111"/>
    </row>
    <row r="679" spans="1:4" ht="16.5" x14ac:dyDescent="0.3">
      <c r="A679" s="143"/>
      <c r="B679" s="94" t="s">
        <v>1204</v>
      </c>
      <c r="C679" s="111"/>
      <c r="D679" s="111"/>
    </row>
    <row r="680" spans="1:4" ht="16.5" x14ac:dyDescent="0.3">
      <c r="A680" s="143"/>
      <c r="B680" s="94"/>
      <c r="C680" s="91"/>
      <c r="D680" s="91"/>
    </row>
    <row r="681" spans="1:4" ht="16.5" x14ac:dyDescent="0.3">
      <c r="A681" s="176" t="s">
        <v>861</v>
      </c>
      <c r="B681" s="96" t="s">
        <v>4</v>
      </c>
      <c r="C681" s="96" t="s">
        <v>5</v>
      </c>
      <c r="D681" s="96" t="s">
        <v>5</v>
      </c>
    </row>
    <row r="682" spans="1:4" ht="16.5" x14ac:dyDescent="0.3">
      <c r="A682" s="177" t="s">
        <v>6</v>
      </c>
      <c r="B682" s="98"/>
      <c r="C682" s="99" t="s">
        <v>7</v>
      </c>
      <c r="D682" s="99" t="s">
        <v>7</v>
      </c>
    </row>
    <row r="683" spans="1:4" ht="16.5" x14ac:dyDescent="0.3">
      <c r="A683" s="145"/>
      <c r="B683" s="101"/>
      <c r="C683" s="99">
        <v>2011</v>
      </c>
      <c r="D683" s="99">
        <v>2012</v>
      </c>
    </row>
    <row r="684" spans="1:4" ht="17.25" thickBot="1" x14ac:dyDescent="0.35">
      <c r="A684" s="178"/>
      <c r="B684" s="103"/>
      <c r="C684" s="104" t="s">
        <v>8</v>
      </c>
      <c r="D684" s="104" t="s">
        <v>8</v>
      </c>
    </row>
    <row r="685" spans="1:4" ht="16.5" x14ac:dyDescent="0.3">
      <c r="A685" s="143">
        <v>22</v>
      </c>
      <c r="B685" s="106" t="s">
        <v>1387</v>
      </c>
      <c r="C685" s="183"/>
      <c r="D685" s="183"/>
    </row>
    <row r="686" spans="1:4" ht="16.5" x14ac:dyDescent="0.3">
      <c r="A686" s="143" t="s">
        <v>446</v>
      </c>
      <c r="B686" s="91" t="s">
        <v>1388</v>
      </c>
      <c r="C686" s="140">
        <v>0</v>
      </c>
      <c r="D686" s="140">
        <v>14000000</v>
      </c>
    </row>
    <row r="687" spans="1:4" ht="16.5" x14ac:dyDescent="0.3">
      <c r="A687" s="143" t="s">
        <v>448</v>
      </c>
      <c r="B687" s="91" t="s">
        <v>1389</v>
      </c>
      <c r="C687" s="140">
        <v>0</v>
      </c>
      <c r="D687" s="140">
        <v>0</v>
      </c>
    </row>
    <row r="688" spans="1:4" ht="16.5" x14ac:dyDescent="0.3">
      <c r="A688" s="143" t="s">
        <v>449</v>
      </c>
      <c r="B688" s="91" t="s">
        <v>1390</v>
      </c>
      <c r="C688" s="140">
        <v>0</v>
      </c>
      <c r="D688" s="140">
        <v>0</v>
      </c>
    </row>
    <row r="689" spans="1:4" ht="16.5" x14ac:dyDescent="0.3">
      <c r="A689" s="143" t="s">
        <v>451</v>
      </c>
      <c r="B689" s="91" t="s">
        <v>1391</v>
      </c>
      <c r="C689" s="140">
        <v>12120000</v>
      </c>
      <c r="D689" s="140"/>
    </row>
    <row r="690" spans="1:4" ht="16.5" x14ac:dyDescent="0.3">
      <c r="A690" s="143" t="s">
        <v>453</v>
      </c>
      <c r="B690" s="91" t="s">
        <v>1392</v>
      </c>
      <c r="C690" s="140">
        <v>10000000</v>
      </c>
      <c r="D690" s="140"/>
    </row>
    <row r="691" spans="1:4" ht="16.5" x14ac:dyDescent="0.3">
      <c r="A691" s="143" t="s">
        <v>1219</v>
      </c>
      <c r="B691" s="91" t="s">
        <v>1393</v>
      </c>
      <c r="C691" s="140">
        <v>12120000</v>
      </c>
      <c r="D691" s="140">
        <v>11120000</v>
      </c>
    </row>
    <row r="692" spans="1:4" ht="16.5" x14ac:dyDescent="0.3">
      <c r="A692" s="143"/>
      <c r="B692" s="91"/>
      <c r="C692" s="184">
        <f>SUM(C686:C691)</f>
        <v>34240000</v>
      </c>
      <c r="D692" s="184">
        <f>SUM(D686:D691)</f>
        <v>25120000</v>
      </c>
    </row>
    <row r="693" spans="1:4" ht="16.5" x14ac:dyDescent="0.3">
      <c r="A693" s="143"/>
      <c r="B693" s="91"/>
      <c r="C693" s="184"/>
      <c r="D693" s="184"/>
    </row>
    <row r="694" spans="1:4" ht="16.5" x14ac:dyDescent="0.3">
      <c r="A694" s="143">
        <v>23</v>
      </c>
      <c r="B694" s="186" t="s">
        <v>1394</v>
      </c>
      <c r="C694" s="140"/>
      <c r="D694" s="140"/>
    </row>
    <row r="695" spans="1:4" ht="16.5" x14ac:dyDescent="0.3">
      <c r="A695" s="143" t="s">
        <v>446</v>
      </c>
      <c r="B695" s="98" t="s">
        <v>1395</v>
      </c>
      <c r="C695" s="140">
        <v>11620529.09</v>
      </c>
      <c r="D695" s="140">
        <v>10770528.890000001</v>
      </c>
    </row>
    <row r="696" spans="1:4" ht="16.5" x14ac:dyDescent="0.3">
      <c r="A696" s="143" t="s">
        <v>448</v>
      </c>
      <c r="B696" s="98" t="s">
        <v>1396</v>
      </c>
      <c r="C696" s="140">
        <v>0</v>
      </c>
      <c r="D696" s="140">
        <v>16000000</v>
      </c>
    </row>
    <row r="697" spans="1:4" ht="16.5" x14ac:dyDescent="0.3">
      <c r="A697" s="143"/>
      <c r="B697" s="98"/>
      <c r="C697" s="140"/>
      <c r="D697" s="140"/>
    </row>
    <row r="698" spans="1:4" ht="16.5" x14ac:dyDescent="0.3">
      <c r="A698" s="143"/>
      <c r="B698" s="98"/>
      <c r="C698" s="182">
        <f>SUM(C695:C697)</f>
        <v>11620529.09</v>
      </c>
      <c r="D698" s="182">
        <f>SUM(D695:D697)</f>
        <v>26770528.890000001</v>
      </c>
    </row>
    <row r="699" spans="1:4" ht="16.5" x14ac:dyDescent="0.3">
      <c r="A699" s="143"/>
      <c r="B699" s="98"/>
      <c r="C699" s="182"/>
      <c r="D699" s="182"/>
    </row>
    <row r="700" spans="1:4" ht="16.5" x14ac:dyDescent="0.3">
      <c r="A700" s="143">
        <v>24</v>
      </c>
      <c r="B700" s="106" t="s">
        <v>1397</v>
      </c>
      <c r="C700" s="183"/>
      <c r="D700" s="183"/>
    </row>
    <row r="701" spans="1:4" x14ac:dyDescent="0.25">
      <c r="A701" s="175"/>
    </row>
    <row r="702" spans="1:4" ht="16.5" x14ac:dyDescent="0.3">
      <c r="A702" s="143" t="s">
        <v>453</v>
      </c>
      <c r="B702" s="98" t="s">
        <v>1398</v>
      </c>
      <c r="C702" s="140">
        <v>17786109.059999999</v>
      </c>
      <c r="D702" s="140">
        <v>0</v>
      </c>
    </row>
    <row r="703" spans="1:4" ht="16.5" x14ac:dyDescent="0.3">
      <c r="A703" s="143" t="s">
        <v>1226</v>
      </c>
      <c r="B703" s="98" t="s">
        <v>1399</v>
      </c>
      <c r="C703" s="140">
        <v>10000000</v>
      </c>
      <c r="D703" s="140">
        <v>10000000</v>
      </c>
    </row>
    <row r="704" spans="1:4" ht="16.5" x14ac:dyDescent="0.3">
      <c r="A704" s="143" t="s">
        <v>1228</v>
      </c>
      <c r="B704" s="98" t="s">
        <v>1400</v>
      </c>
      <c r="C704" s="140">
        <v>15500000</v>
      </c>
      <c r="D704" s="140">
        <v>0</v>
      </c>
    </row>
    <row r="705" spans="1:4" ht="16.5" x14ac:dyDescent="0.3">
      <c r="A705" s="143" t="s">
        <v>1253</v>
      </c>
      <c r="B705" s="98" t="s">
        <v>1401</v>
      </c>
      <c r="C705" s="140">
        <v>14551789.960000001</v>
      </c>
      <c r="D705" s="140"/>
    </row>
    <row r="706" spans="1:4" ht="16.5" x14ac:dyDescent="0.3">
      <c r="A706" s="143" t="s">
        <v>1255</v>
      </c>
      <c r="B706" s="98" t="s">
        <v>1402</v>
      </c>
      <c r="C706" s="140">
        <v>13120000</v>
      </c>
      <c r="D706" s="140"/>
    </row>
    <row r="707" spans="1:4" ht="16.5" x14ac:dyDescent="0.3">
      <c r="A707" s="143" t="s">
        <v>1257</v>
      </c>
      <c r="B707" s="98" t="s">
        <v>1403</v>
      </c>
      <c r="C707" s="140">
        <v>25000000</v>
      </c>
      <c r="D707" s="140">
        <v>15000000</v>
      </c>
    </row>
    <row r="708" spans="1:4" ht="16.5" x14ac:dyDescent="0.3">
      <c r="A708" s="143" t="s">
        <v>1259</v>
      </c>
      <c r="B708" s="98" t="s">
        <v>1404</v>
      </c>
      <c r="C708" s="140">
        <v>15000000</v>
      </c>
      <c r="D708" s="140">
        <v>0</v>
      </c>
    </row>
    <row r="709" spans="1:4" ht="16.5" x14ac:dyDescent="0.3">
      <c r="A709" s="143" t="s">
        <v>1261</v>
      </c>
      <c r="B709" s="98" t="s">
        <v>1405</v>
      </c>
      <c r="C709" s="140">
        <v>8000000</v>
      </c>
      <c r="D709" s="140">
        <v>0</v>
      </c>
    </row>
    <row r="710" spans="1:4" ht="16.5" x14ac:dyDescent="0.3">
      <c r="A710" s="143" t="s">
        <v>1263</v>
      </c>
      <c r="B710" s="98" t="s">
        <v>1406</v>
      </c>
      <c r="C710" s="140">
        <v>0</v>
      </c>
      <c r="D710" s="140">
        <v>10000000</v>
      </c>
    </row>
    <row r="711" spans="1:4" ht="16.5" x14ac:dyDescent="0.3">
      <c r="A711" s="143"/>
      <c r="B711" s="91"/>
      <c r="C711" s="182">
        <f>SUM(C702:C710)</f>
        <v>118957899.02000001</v>
      </c>
      <c r="D711" s="182">
        <f>SUM(D702:D710)</f>
        <v>35000000</v>
      </c>
    </row>
    <row r="712" spans="1:4" ht="16.5" x14ac:dyDescent="0.3">
      <c r="A712" s="143">
        <v>25</v>
      </c>
      <c r="B712" s="109" t="s">
        <v>1407</v>
      </c>
      <c r="C712" s="183"/>
      <c r="D712" s="183"/>
    </row>
    <row r="713" spans="1:4" ht="16.5" x14ac:dyDescent="0.3">
      <c r="A713" s="143" t="s">
        <v>446</v>
      </c>
      <c r="B713" s="91" t="s">
        <v>1408</v>
      </c>
      <c r="C713" s="140">
        <v>15289170.32</v>
      </c>
      <c r="D713" s="140"/>
    </row>
    <row r="714" spans="1:4" ht="16.5" x14ac:dyDescent="0.3">
      <c r="A714" s="143" t="s">
        <v>448</v>
      </c>
      <c r="B714" s="91" t="s">
        <v>1409</v>
      </c>
      <c r="C714" s="140">
        <v>20306435.399999999</v>
      </c>
      <c r="D714" s="140"/>
    </row>
    <row r="715" spans="1:4" ht="16.5" x14ac:dyDescent="0.3">
      <c r="A715" s="143" t="s">
        <v>449</v>
      </c>
      <c r="B715" s="91" t="s">
        <v>1410</v>
      </c>
      <c r="C715" s="140">
        <v>0</v>
      </c>
      <c r="D715" s="140"/>
    </row>
    <row r="716" spans="1:4" ht="16.5" x14ac:dyDescent="0.3">
      <c r="A716" s="143" t="s">
        <v>451</v>
      </c>
      <c r="B716" s="91" t="s">
        <v>1411</v>
      </c>
      <c r="C716" s="140">
        <v>0</v>
      </c>
      <c r="D716" s="140">
        <v>12000000</v>
      </c>
    </row>
    <row r="717" spans="1:4" ht="16.5" x14ac:dyDescent="0.3">
      <c r="A717" s="143" t="s">
        <v>453</v>
      </c>
      <c r="B717" s="91" t="s">
        <v>1412</v>
      </c>
      <c r="C717" s="140">
        <v>0</v>
      </c>
      <c r="D717" s="140"/>
    </row>
    <row r="718" spans="1:4" ht="16.5" x14ac:dyDescent="0.3">
      <c r="A718" s="143" t="s">
        <v>1219</v>
      </c>
      <c r="B718" s="91" t="s">
        <v>1413</v>
      </c>
      <c r="C718" s="140">
        <v>10000000</v>
      </c>
      <c r="D718" s="140">
        <v>10000000</v>
      </c>
    </row>
    <row r="719" spans="1:4" ht="16.5" x14ac:dyDescent="0.3">
      <c r="A719" s="143" t="s">
        <v>1221</v>
      </c>
      <c r="B719" s="91" t="s">
        <v>1414</v>
      </c>
      <c r="C719" s="140">
        <v>20777782.800000001</v>
      </c>
      <c r="D719" s="140"/>
    </row>
    <row r="720" spans="1:4" ht="16.5" x14ac:dyDescent="0.3">
      <c r="A720" s="143" t="s">
        <v>1247</v>
      </c>
      <c r="B720" s="91" t="s">
        <v>1415</v>
      </c>
      <c r="C720" s="140">
        <v>0</v>
      </c>
      <c r="D720" s="140"/>
    </row>
    <row r="721" spans="1:4" ht="16.5" x14ac:dyDescent="0.3">
      <c r="A721" s="143" t="s">
        <v>1224</v>
      </c>
      <c r="B721" s="91" t="s">
        <v>1416</v>
      </c>
      <c r="C721" s="140">
        <v>10000000</v>
      </c>
      <c r="D721" s="140"/>
    </row>
    <row r="722" spans="1:4" ht="16.5" x14ac:dyDescent="0.3">
      <c r="A722" s="143" t="s">
        <v>1226</v>
      </c>
      <c r="B722" s="91" t="s">
        <v>1417</v>
      </c>
      <c r="C722" s="140">
        <v>10500000</v>
      </c>
      <c r="D722" s="140">
        <v>10000000</v>
      </c>
    </row>
    <row r="723" spans="1:4" ht="16.5" x14ac:dyDescent="0.3">
      <c r="A723" s="143"/>
      <c r="B723" s="91"/>
      <c r="C723" s="184">
        <f>SUM(C714:C722)</f>
        <v>71584218.200000003</v>
      </c>
      <c r="D723" s="184">
        <f>SUM(D714:D722)</f>
        <v>32000000</v>
      </c>
    </row>
    <row r="724" spans="1:4" ht="16.5" x14ac:dyDescent="0.3">
      <c r="A724" s="143"/>
      <c r="B724" s="91"/>
      <c r="C724" s="184"/>
      <c r="D724" s="184"/>
    </row>
    <row r="725" spans="1:4" ht="23.25" x14ac:dyDescent="0.35">
      <c r="A725" s="175"/>
      <c r="B725" s="92" t="s">
        <v>0</v>
      </c>
      <c r="C725" s="187"/>
      <c r="D725" s="187">
        <v>47</v>
      </c>
    </row>
    <row r="726" spans="1:4" ht="16.5" x14ac:dyDescent="0.3">
      <c r="A726" s="143"/>
      <c r="B726" s="94"/>
      <c r="C726" s="111"/>
      <c r="D726" s="111"/>
    </row>
    <row r="727" spans="1:4" ht="16.5" x14ac:dyDescent="0.3">
      <c r="A727" s="143"/>
      <c r="B727" s="94" t="s">
        <v>859</v>
      </c>
      <c r="C727" s="111"/>
      <c r="D727" s="111"/>
    </row>
    <row r="728" spans="1:4" ht="16.5" x14ac:dyDescent="0.3">
      <c r="A728" s="143"/>
      <c r="B728" s="94" t="s">
        <v>1204</v>
      </c>
      <c r="C728" s="111"/>
      <c r="D728" s="111"/>
    </row>
    <row r="729" spans="1:4" ht="16.5" x14ac:dyDescent="0.3">
      <c r="A729" s="143"/>
      <c r="B729" s="94"/>
      <c r="C729" s="91"/>
      <c r="D729" s="91"/>
    </row>
    <row r="730" spans="1:4" ht="16.5" x14ac:dyDescent="0.3">
      <c r="A730" s="176" t="s">
        <v>861</v>
      </c>
      <c r="B730" s="96" t="s">
        <v>4</v>
      </c>
      <c r="C730" s="96" t="s">
        <v>5</v>
      </c>
      <c r="D730" s="96" t="s">
        <v>5</v>
      </c>
    </row>
    <row r="731" spans="1:4" ht="16.5" x14ac:dyDescent="0.3">
      <c r="A731" s="177" t="s">
        <v>6</v>
      </c>
      <c r="B731" s="98"/>
      <c r="C731" s="99" t="s">
        <v>7</v>
      </c>
      <c r="D731" s="99" t="s">
        <v>7</v>
      </c>
    </row>
    <row r="732" spans="1:4" ht="16.5" x14ac:dyDescent="0.3">
      <c r="A732" s="145"/>
      <c r="B732" s="101"/>
      <c r="C732" s="99">
        <v>2011</v>
      </c>
      <c r="D732" s="99">
        <v>2012</v>
      </c>
    </row>
    <row r="733" spans="1:4" ht="17.25" thickBot="1" x14ac:dyDescent="0.35">
      <c r="A733" s="178"/>
      <c r="B733" s="103"/>
      <c r="C733" s="104" t="s">
        <v>8</v>
      </c>
      <c r="D733" s="104" t="s">
        <v>8</v>
      </c>
    </row>
    <row r="734" spans="1:4" ht="16.5" x14ac:dyDescent="0.3">
      <c r="A734" s="143">
        <v>26</v>
      </c>
      <c r="B734" s="186" t="s">
        <v>1418</v>
      </c>
      <c r="C734" s="140"/>
      <c r="D734" s="140"/>
    </row>
    <row r="735" spans="1:4" ht="16.5" x14ac:dyDescent="0.3">
      <c r="A735" s="143" t="s">
        <v>446</v>
      </c>
      <c r="B735" s="91" t="s">
        <v>1419</v>
      </c>
      <c r="C735" s="140">
        <v>0</v>
      </c>
      <c r="D735" s="140">
        <v>0</v>
      </c>
    </row>
    <row r="736" spans="1:4" ht="16.5" x14ac:dyDescent="0.3">
      <c r="A736" s="143" t="s">
        <v>448</v>
      </c>
      <c r="B736" s="91" t="s">
        <v>1420</v>
      </c>
      <c r="C736" s="140">
        <v>20000000</v>
      </c>
      <c r="D736" s="140"/>
    </row>
    <row r="737" spans="1:4" ht="16.5" x14ac:dyDescent="0.3">
      <c r="A737" s="143" t="s">
        <v>449</v>
      </c>
      <c r="B737" s="91" t="s">
        <v>1421</v>
      </c>
      <c r="C737" s="140">
        <v>15660000</v>
      </c>
      <c r="D737" s="140">
        <v>12660000</v>
      </c>
    </row>
    <row r="738" spans="1:4" ht="16.5" x14ac:dyDescent="0.3">
      <c r="A738" s="143" t="s">
        <v>451</v>
      </c>
      <c r="B738" s="91" t="s">
        <v>1422</v>
      </c>
      <c r="C738" s="140">
        <v>15000000</v>
      </c>
      <c r="D738" s="140"/>
    </row>
    <row r="739" spans="1:4" ht="16.5" x14ac:dyDescent="0.3">
      <c r="A739" s="143" t="s">
        <v>453</v>
      </c>
      <c r="B739" s="91" t="s">
        <v>1423</v>
      </c>
      <c r="C739" s="140">
        <v>0</v>
      </c>
      <c r="D739" s="140">
        <v>14100000</v>
      </c>
    </row>
    <row r="740" spans="1:4" ht="16.5" x14ac:dyDescent="0.3">
      <c r="A740" s="143"/>
      <c r="B740" s="98"/>
      <c r="C740" s="184">
        <f>SUM(C734:C739)</f>
        <v>50660000</v>
      </c>
      <c r="D740" s="184">
        <f>SUM(D734:D739)</f>
        <v>26760000</v>
      </c>
    </row>
    <row r="741" spans="1:4" ht="16.5" x14ac:dyDescent="0.3">
      <c r="A741" s="143">
        <v>27</v>
      </c>
      <c r="B741" s="186" t="s">
        <v>1424</v>
      </c>
      <c r="C741" s="140"/>
      <c r="D741" s="140"/>
    </row>
    <row r="742" spans="1:4" ht="16.5" x14ac:dyDescent="0.3">
      <c r="A742" s="143" t="s">
        <v>446</v>
      </c>
      <c r="B742" s="98" t="s">
        <v>1425</v>
      </c>
      <c r="C742" s="140">
        <v>0</v>
      </c>
      <c r="D742" s="140">
        <v>27500000</v>
      </c>
    </row>
    <row r="743" spans="1:4" ht="16.5" x14ac:dyDescent="0.3">
      <c r="A743" s="143" t="s">
        <v>448</v>
      </c>
      <c r="B743" s="91" t="s">
        <v>1426</v>
      </c>
      <c r="C743" s="140">
        <v>15000000</v>
      </c>
      <c r="D743" s="140"/>
    </row>
    <row r="744" spans="1:4" ht="16.5" x14ac:dyDescent="0.3">
      <c r="A744" s="143" t="s">
        <v>449</v>
      </c>
      <c r="B744" s="91" t="s">
        <v>1427</v>
      </c>
      <c r="C744" s="140">
        <v>24261556.140000001</v>
      </c>
      <c r="D744" s="140"/>
    </row>
    <row r="745" spans="1:4" ht="16.5" x14ac:dyDescent="0.3">
      <c r="A745" s="143" t="s">
        <v>451</v>
      </c>
      <c r="B745" s="91" t="s">
        <v>1428</v>
      </c>
      <c r="C745" s="140">
        <v>35600000</v>
      </c>
      <c r="D745" s="140"/>
    </row>
    <row r="746" spans="1:4" ht="16.5" x14ac:dyDescent="0.3">
      <c r="A746" s="143"/>
      <c r="B746" s="98"/>
      <c r="C746" s="184">
        <f>SUM(C741:C745)</f>
        <v>74861556.140000001</v>
      </c>
      <c r="D746" s="184">
        <f>SUM(D741:D745)</f>
        <v>27500000</v>
      </c>
    </row>
    <row r="747" spans="1:4" ht="16.5" x14ac:dyDescent="0.3">
      <c r="A747" s="143">
        <v>28</v>
      </c>
      <c r="B747" s="115" t="s">
        <v>1429</v>
      </c>
      <c r="C747" s="140"/>
      <c r="D747" s="140"/>
    </row>
    <row r="748" spans="1:4" ht="16.5" x14ac:dyDescent="0.3">
      <c r="A748" s="143" t="s">
        <v>446</v>
      </c>
      <c r="B748" s="98" t="s">
        <v>1430</v>
      </c>
      <c r="C748" s="140">
        <v>10990080</v>
      </c>
      <c r="D748" s="140"/>
    </row>
    <row r="749" spans="1:4" ht="16.5" x14ac:dyDescent="0.3">
      <c r="A749" s="143" t="s">
        <v>448</v>
      </c>
      <c r="B749" s="98" t="s">
        <v>1431</v>
      </c>
      <c r="C749" s="140">
        <v>0</v>
      </c>
      <c r="D749" s="140">
        <v>20700000</v>
      </c>
    </row>
    <row r="750" spans="1:4" ht="16.5" x14ac:dyDescent="0.3">
      <c r="A750" s="143"/>
      <c r="B750" s="164"/>
      <c r="C750" s="184">
        <f>SUM(C748:C749)</f>
        <v>10990080</v>
      </c>
      <c r="D750" s="184">
        <f>SUM(D748:D749)</f>
        <v>20700000</v>
      </c>
    </row>
    <row r="751" spans="1:4" ht="16.5" x14ac:dyDescent="0.3">
      <c r="A751" s="143">
        <v>29</v>
      </c>
      <c r="B751" s="106" t="s">
        <v>1432</v>
      </c>
      <c r="C751" s="91"/>
      <c r="D751" s="91"/>
    </row>
    <row r="752" spans="1:4" ht="16.5" x14ac:dyDescent="0.3">
      <c r="A752" s="143" t="s">
        <v>446</v>
      </c>
      <c r="B752" s="98" t="s">
        <v>1433</v>
      </c>
      <c r="C752" s="140">
        <v>25144000</v>
      </c>
      <c r="D752" s="140">
        <v>0</v>
      </c>
    </row>
    <row r="753" spans="1:4" ht="16.5" x14ac:dyDescent="0.3">
      <c r="A753" s="143" t="s">
        <v>448</v>
      </c>
      <c r="B753" s="164" t="s">
        <v>1434</v>
      </c>
      <c r="C753" s="140">
        <v>15646592.33</v>
      </c>
      <c r="D753" s="140">
        <v>0</v>
      </c>
    </row>
    <row r="754" spans="1:4" ht="16.5" x14ac:dyDescent="0.3">
      <c r="A754" s="143" t="s">
        <v>449</v>
      </c>
      <c r="B754" s="91" t="s">
        <v>1435</v>
      </c>
      <c r="C754" s="146">
        <v>8218484.3600000003</v>
      </c>
      <c r="D754" s="146">
        <v>8218484.3600000003</v>
      </c>
    </row>
    <row r="755" spans="1:4" ht="16.5" x14ac:dyDescent="0.3">
      <c r="A755" s="143" t="s">
        <v>451</v>
      </c>
      <c r="B755" s="91" t="s">
        <v>1436</v>
      </c>
      <c r="C755" s="146">
        <v>0</v>
      </c>
      <c r="D755" s="146">
        <v>23000000</v>
      </c>
    </row>
    <row r="756" spans="1:4" ht="16.5" x14ac:dyDescent="0.3">
      <c r="A756" s="143"/>
      <c r="B756" s="91"/>
      <c r="C756" s="194">
        <f>SUM(C752:C755)</f>
        <v>49009076.689999998</v>
      </c>
      <c r="D756" s="194">
        <f>SUM(D752:D755)</f>
        <v>31218484.359999999</v>
      </c>
    </row>
    <row r="757" spans="1:4" ht="16.5" x14ac:dyDescent="0.3">
      <c r="A757" s="145"/>
      <c r="B757" s="164"/>
      <c r="C757" s="184"/>
      <c r="D757" s="184"/>
    </row>
    <row r="758" spans="1:4" ht="17.25" thickBot="1" x14ac:dyDescent="0.35">
      <c r="A758" s="143"/>
      <c r="B758" s="94" t="s">
        <v>1202</v>
      </c>
      <c r="C758" s="113">
        <f>SUM(C667+C674+C692+C698+C711+C723+C740+C746+C750+C756)</f>
        <v>721633622.11999989</v>
      </c>
      <c r="D758" s="113">
        <f>SUM(D667+D674+D692+D698+D711+D723+D740+D746+D750+D756)</f>
        <v>327789013.25</v>
      </c>
    </row>
    <row r="759" spans="1:4" ht="16.5" x14ac:dyDescent="0.3">
      <c r="A759" s="143">
        <v>30</v>
      </c>
      <c r="B759" s="106" t="s">
        <v>1437</v>
      </c>
      <c r="C759" s="91"/>
      <c r="D759" s="91"/>
    </row>
    <row r="760" spans="1:4" ht="16.5" x14ac:dyDescent="0.3">
      <c r="A760" s="143" t="s">
        <v>446</v>
      </c>
      <c r="B760" s="91" t="s">
        <v>1438</v>
      </c>
      <c r="C760" s="140">
        <v>15336000</v>
      </c>
      <c r="D760" s="140">
        <v>0</v>
      </c>
    </row>
    <row r="761" spans="1:4" ht="16.5" x14ac:dyDescent="0.3">
      <c r="A761" s="143" t="s">
        <v>448</v>
      </c>
      <c r="B761" s="91" t="s">
        <v>1439</v>
      </c>
      <c r="C761" s="183">
        <v>42256000</v>
      </c>
      <c r="D761" s="183">
        <v>0</v>
      </c>
    </row>
    <row r="762" spans="1:4" ht="16.5" x14ac:dyDescent="0.3">
      <c r="A762" s="143" t="s">
        <v>449</v>
      </c>
      <c r="B762" s="91" t="s">
        <v>1440</v>
      </c>
      <c r="C762" s="140">
        <v>12768496.98</v>
      </c>
      <c r="D762" s="140">
        <v>0</v>
      </c>
    </row>
    <row r="763" spans="1:4" ht="16.5" x14ac:dyDescent="0.3">
      <c r="A763" s="143" t="s">
        <v>451</v>
      </c>
      <c r="B763" s="91" t="s">
        <v>1441</v>
      </c>
      <c r="C763" s="140">
        <v>0</v>
      </c>
      <c r="D763" s="140"/>
    </row>
    <row r="764" spans="1:4" ht="16.5" x14ac:dyDescent="0.3">
      <c r="A764" s="143" t="s">
        <v>453</v>
      </c>
      <c r="B764" s="91" t="s">
        <v>1442</v>
      </c>
      <c r="C764" s="183">
        <v>16500000</v>
      </c>
      <c r="D764" s="183">
        <v>8500000</v>
      </c>
    </row>
    <row r="765" spans="1:4" ht="16.5" x14ac:dyDescent="0.3">
      <c r="A765" s="143" t="s">
        <v>1219</v>
      </c>
      <c r="B765" s="91" t="s">
        <v>1443</v>
      </c>
      <c r="C765" s="183">
        <v>0</v>
      </c>
      <c r="D765" s="183">
        <v>17000000</v>
      </c>
    </row>
    <row r="766" spans="1:4" ht="16.5" x14ac:dyDescent="0.3">
      <c r="A766" s="143"/>
      <c r="B766" s="164"/>
      <c r="C766" s="194">
        <f>SUM(C762:C765)</f>
        <v>29268496.98</v>
      </c>
      <c r="D766" s="194">
        <f>SUM(D762:D765)</f>
        <v>25500000</v>
      </c>
    </row>
    <row r="767" spans="1:4" ht="16.5" x14ac:dyDescent="0.3">
      <c r="A767" s="143">
        <v>31</v>
      </c>
      <c r="B767" s="106" t="s">
        <v>1444</v>
      </c>
      <c r="C767" s="91"/>
      <c r="D767" s="91"/>
    </row>
    <row r="768" spans="1:4" ht="16.5" x14ac:dyDescent="0.3">
      <c r="A768" s="143" t="s">
        <v>446</v>
      </c>
      <c r="B768" s="91" t="s">
        <v>1445</v>
      </c>
      <c r="C768" s="146">
        <v>19436644.52</v>
      </c>
      <c r="D768" s="146">
        <v>0</v>
      </c>
    </row>
    <row r="769" spans="1:4" ht="16.5" x14ac:dyDescent="0.3">
      <c r="A769" s="143" t="s">
        <v>448</v>
      </c>
      <c r="B769" s="164" t="s">
        <v>1446</v>
      </c>
      <c r="C769" s="140">
        <v>23280119</v>
      </c>
      <c r="D769" s="140">
        <v>28280119</v>
      </c>
    </row>
    <row r="770" spans="1:4" ht="16.5" x14ac:dyDescent="0.3">
      <c r="A770" s="143" t="s">
        <v>449</v>
      </c>
      <c r="B770" s="164" t="s">
        <v>1447</v>
      </c>
      <c r="C770" s="140">
        <v>7000000</v>
      </c>
      <c r="D770" s="140">
        <v>7000000</v>
      </c>
    </row>
    <row r="771" spans="1:4" ht="16.5" x14ac:dyDescent="0.3">
      <c r="A771" s="143" t="s">
        <v>451</v>
      </c>
      <c r="B771" s="164" t="s">
        <v>1448</v>
      </c>
      <c r="C771" s="140">
        <v>0</v>
      </c>
      <c r="D771" s="140">
        <v>0</v>
      </c>
    </row>
    <row r="772" spans="1:4" ht="16.5" x14ac:dyDescent="0.3">
      <c r="A772" s="143" t="s">
        <v>453</v>
      </c>
      <c r="B772" s="164" t="s">
        <v>1449</v>
      </c>
      <c r="C772" s="140">
        <v>0</v>
      </c>
      <c r="D772" s="140">
        <v>0</v>
      </c>
    </row>
    <row r="773" spans="1:4" ht="16.5" x14ac:dyDescent="0.3">
      <c r="A773" s="143"/>
      <c r="B773" s="164"/>
      <c r="C773" s="184">
        <f>SUM(C768:C772)</f>
        <v>49716763.519999996</v>
      </c>
      <c r="D773" s="184">
        <f>SUM(D768:D772)</f>
        <v>35280119</v>
      </c>
    </row>
    <row r="774" spans="1:4" ht="16.5" x14ac:dyDescent="0.3">
      <c r="A774" s="143">
        <v>32</v>
      </c>
      <c r="B774" s="109" t="s">
        <v>1450</v>
      </c>
      <c r="C774" s="146"/>
      <c r="D774" s="146"/>
    </row>
    <row r="775" spans="1:4" ht="16.5" x14ac:dyDescent="0.3">
      <c r="A775" s="143" t="s">
        <v>446</v>
      </c>
      <c r="B775" s="91" t="s">
        <v>1451</v>
      </c>
      <c r="C775" s="146">
        <v>8424000</v>
      </c>
      <c r="D775" s="146">
        <v>0</v>
      </c>
    </row>
    <row r="776" spans="1:4" ht="16.5" x14ac:dyDescent="0.3">
      <c r="A776" s="143" t="s">
        <v>448</v>
      </c>
      <c r="B776" s="91" t="s">
        <v>1452</v>
      </c>
      <c r="C776" s="146">
        <v>6215456.5999999996</v>
      </c>
      <c r="D776" s="146">
        <v>6215456.5999999996</v>
      </c>
    </row>
    <row r="777" spans="1:4" ht="16.5" x14ac:dyDescent="0.3">
      <c r="A777" s="143" t="s">
        <v>449</v>
      </c>
      <c r="B777" s="91" t="s">
        <v>1453</v>
      </c>
      <c r="C777" s="146">
        <v>8568000</v>
      </c>
      <c r="D777" s="146">
        <v>8568000</v>
      </c>
    </row>
    <row r="778" spans="1:4" ht="16.5" x14ac:dyDescent="0.3">
      <c r="A778" s="143" t="s">
        <v>451</v>
      </c>
      <c r="B778" s="91" t="s">
        <v>1454</v>
      </c>
      <c r="C778" s="146">
        <v>0</v>
      </c>
      <c r="D778" s="146">
        <v>11500000</v>
      </c>
    </row>
    <row r="779" spans="1:4" ht="16.5" x14ac:dyDescent="0.3">
      <c r="A779" s="143" t="s">
        <v>453</v>
      </c>
      <c r="B779" s="91" t="s">
        <v>1455</v>
      </c>
      <c r="C779" s="146">
        <v>0</v>
      </c>
      <c r="D779" s="146">
        <v>9500000</v>
      </c>
    </row>
    <row r="780" spans="1:4" ht="16.5" x14ac:dyDescent="0.3">
      <c r="A780" s="143"/>
      <c r="B780" s="146"/>
      <c r="C780" s="194">
        <f>SUM(C775:C777)</f>
        <v>23207456.600000001</v>
      </c>
      <c r="D780" s="194">
        <f>SUM(D775:D779)</f>
        <v>35783456.600000001</v>
      </c>
    </row>
    <row r="781" spans="1:4" ht="16.5" x14ac:dyDescent="0.3">
      <c r="A781" s="143"/>
      <c r="B781" s="146"/>
      <c r="C781" s="194"/>
      <c r="D781" s="194"/>
    </row>
    <row r="782" spans="1:4" ht="23.25" x14ac:dyDescent="0.35">
      <c r="A782" s="193">
        <v>48</v>
      </c>
      <c r="B782" s="92" t="s">
        <v>0</v>
      </c>
    </row>
    <row r="783" spans="1:4" ht="16.5" x14ac:dyDescent="0.3">
      <c r="A783" s="143"/>
      <c r="B783" s="94"/>
      <c r="C783" s="111"/>
      <c r="D783" s="111"/>
    </row>
    <row r="784" spans="1:4" ht="16.5" x14ac:dyDescent="0.3">
      <c r="A784" s="143"/>
      <c r="B784" s="94" t="s">
        <v>859</v>
      </c>
      <c r="C784" s="111"/>
      <c r="D784" s="111"/>
    </row>
    <row r="785" spans="1:4" ht="16.5" x14ac:dyDescent="0.3">
      <c r="A785" s="143"/>
      <c r="B785" s="94" t="s">
        <v>1204</v>
      </c>
      <c r="C785" s="111"/>
      <c r="D785" s="111"/>
    </row>
    <row r="786" spans="1:4" ht="16.5" x14ac:dyDescent="0.3">
      <c r="A786" s="143"/>
      <c r="B786" s="94"/>
      <c r="C786" s="91"/>
      <c r="D786" s="91"/>
    </row>
    <row r="787" spans="1:4" ht="16.5" x14ac:dyDescent="0.3">
      <c r="A787" s="176" t="s">
        <v>861</v>
      </c>
      <c r="B787" s="96" t="s">
        <v>4</v>
      </c>
      <c r="C787" s="96" t="s">
        <v>5</v>
      </c>
      <c r="D787" s="96" t="s">
        <v>5</v>
      </c>
    </row>
    <row r="788" spans="1:4" ht="16.5" x14ac:dyDescent="0.3">
      <c r="A788" s="177" t="s">
        <v>6</v>
      </c>
      <c r="B788" s="98"/>
      <c r="C788" s="99" t="s">
        <v>7</v>
      </c>
      <c r="D788" s="99" t="s">
        <v>7</v>
      </c>
    </row>
    <row r="789" spans="1:4" ht="16.5" x14ac:dyDescent="0.3">
      <c r="A789" s="145"/>
      <c r="B789" s="101"/>
      <c r="C789" s="99">
        <v>2011</v>
      </c>
      <c r="D789" s="99">
        <v>2011</v>
      </c>
    </row>
    <row r="790" spans="1:4" ht="17.25" thickBot="1" x14ac:dyDescent="0.35">
      <c r="A790" s="178"/>
      <c r="B790" s="103"/>
      <c r="C790" s="104" t="s">
        <v>8</v>
      </c>
      <c r="D790" s="104" t="s">
        <v>8</v>
      </c>
    </row>
    <row r="791" spans="1:4" ht="16.5" x14ac:dyDescent="0.3">
      <c r="A791" s="143">
        <v>33</v>
      </c>
      <c r="B791" s="106" t="s">
        <v>1456</v>
      </c>
      <c r="C791" s="146"/>
      <c r="D791" s="146"/>
    </row>
    <row r="792" spans="1:4" ht="16.5" x14ac:dyDescent="0.3">
      <c r="A792" s="143" t="s">
        <v>446</v>
      </c>
      <c r="B792" s="91" t="s">
        <v>1457</v>
      </c>
      <c r="C792" s="146">
        <v>0</v>
      </c>
      <c r="D792" s="146">
        <v>0</v>
      </c>
    </row>
    <row r="793" spans="1:4" ht="15.75" x14ac:dyDescent="0.25">
      <c r="A793" s="175" t="s">
        <v>448</v>
      </c>
      <c r="B793" s="111" t="s">
        <v>1458</v>
      </c>
      <c r="C793" s="194">
        <f>SUM(C792:C792)</f>
        <v>0</v>
      </c>
      <c r="D793" s="146">
        <v>15600000</v>
      </c>
    </row>
    <row r="794" spans="1:4" ht="15.75" x14ac:dyDescent="0.25">
      <c r="A794" s="175" t="s">
        <v>449</v>
      </c>
      <c r="B794" s="111" t="s">
        <v>1459</v>
      </c>
      <c r="C794" s="111"/>
      <c r="D794" s="112">
        <v>15720000</v>
      </c>
    </row>
    <row r="795" spans="1:4" ht="16.5" x14ac:dyDescent="0.3">
      <c r="A795" s="143">
        <v>34</v>
      </c>
      <c r="B795" s="91" t="s">
        <v>1460</v>
      </c>
      <c r="C795" s="146">
        <v>13830971.300000001</v>
      </c>
      <c r="D795" s="146"/>
    </row>
    <row r="796" spans="1:4" ht="16.5" x14ac:dyDescent="0.3">
      <c r="A796" s="143">
        <v>35</v>
      </c>
      <c r="B796" s="91" t="s">
        <v>1461</v>
      </c>
      <c r="C796" s="140">
        <v>50000000</v>
      </c>
      <c r="D796" s="140">
        <v>0</v>
      </c>
    </row>
    <row r="797" spans="1:4" ht="16.5" x14ac:dyDescent="0.3">
      <c r="A797" s="145">
        <v>36</v>
      </c>
      <c r="B797" s="91" t="s">
        <v>1462</v>
      </c>
      <c r="C797" s="194">
        <v>0</v>
      </c>
      <c r="D797" s="194">
        <v>0</v>
      </c>
    </row>
    <row r="798" spans="1:4" ht="17.25" thickBot="1" x14ac:dyDescent="0.35">
      <c r="A798" s="145"/>
      <c r="B798" s="94" t="s">
        <v>1202</v>
      </c>
      <c r="C798" s="113">
        <f>SUM(C791:C797)</f>
        <v>63830971.299999997</v>
      </c>
      <c r="D798" s="113">
        <f>SUM(D791:D797)</f>
        <v>31320000</v>
      </c>
    </row>
    <row r="799" spans="1:4" ht="16.5" x14ac:dyDescent="0.3">
      <c r="A799" s="145"/>
      <c r="B799" s="91"/>
      <c r="C799" s="146"/>
      <c r="D799" s="146"/>
    </row>
    <row r="800" spans="1:4" ht="16.5" x14ac:dyDescent="0.3">
      <c r="A800" s="145">
        <v>37</v>
      </c>
      <c r="B800" s="195" t="s">
        <v>1463</v>
      </c>
    </row>
    <row r="801" spans="1:4" ht="16.5" x14ac:dyDescent="0.3">
      <c r="A801" s="145"/>
      <c r="B801" s="196" t="s">
        <v>1464</v>
      </c>
      <c r="C801" s="182">
        <v>0</v>
      </c>
      <c r="D801" s="182">
        <v>30000000</v>
      </c>
    </row>
    <row r="802" spans="1:4" ht="16.5" x14ac:dyDescent="0.3">
      <c r="A802" s="145">
        <v>38</v>
      </c>
      <c r="B802" s="106" t="s">
        <v>1465</v>
      </c>
      <c r="C802" s="146"/>
      <c r="D802" s="146"/>
    </row>
    <row r="803" spans="1:4" ht="16.5" x14ac:dyDescent="0.3">
      <c r="A803" s="145"/>
      <c r="B803" s="109" t="s">
        <v>1466</v>
      </c>
      <c r="C803" s="146"/>
      <c r="D803" s="146"/>
    </row>
    <row r="804" spans="1:4" ht="16.5" x14ac:dyDescent="0.3">
      <c r="A804" s="145" t="s">
        <v>106</v>
      </c>
      <c r="B804" s="91" t="s">
        <v>1467</v>
      </c>
      <c r="C804" s="146">
        <v>54123300</v>
      </c>
      <c r="D804" s="146">
        <v>35421780</v>
      </c>
    </row>
    <row r="805" spans="1:4" ht="16.5" x14ac:dyDescent="0.3">
      <c r="A805" s="145" t="s">
        <v>108</v>
      </c>
      <c r="B805" s="91" t="s">
        <v>1468</v>
      </c>
      <c r="C805" s="146">
        <v>58466100</v>
      </c>
      <c r="D805" s="146">
        <v>0</v>
      </c>
    </row>
    <row r="806" spans="1:4" ht="16.5" x14ac:dyDescent="0.3">
      <c r="A806" s="145" t="s">
        <v>110</v>
      </c>
      <c r="B806" s="91" t="s">
        <v>1469</v>
      </c>
      <c r="C806" s="146">
        <v>2605000</v>
      </c>
      <c r="D806" s="146">
        <v>0</v>
      </c>
    </row>
    <row r="807" spans="1:4" ht="15.75" x14ac:dyDescent="0.25">
      <c r="A807" s="175"/>
      <c r="B807" s="197" t="s">
        <v>1470</v>
      </c>
      <c r="C807" s="182">
        <f>SUM(C804:C806)</f>
        <v>115194400</v>
      </c>
      <c r="D807" s="182">
        <f>SUM(D804:D806)</f>
        <v>35421780</v>
      </c>
    </row>
    <row r="808" spans="1:4" ht="16.5" x14ac:dyDescent="0.3">
      <c r="A808" s="143"/>
      <c r="B808" s="91"/>
      <c r="C808" s="111"/>
      <c r="D808" s="111"/>
    </row>
    <row r="809" spans="1:4" ht="16.5" x14ac:dyDescent="0.3">
      <c r="A809" s="143">
        <v>39</v>
      </c>
      <c r="B809" s="91" t="s">
        <v>1471</v>
      </c>
      <c r="C809" s="194">
        <v>3000000</v>
      </c>
      <c r="D809" s="194">
        <v>0</v>
      </c>
    </row>
    <row r="810" spans="1:4" ht="17.25" thickBot="1" x14ac:dyDescent="0.35">
      <c r="A810" s="143"/>
      <c r="B810" s="94" t="s">
        <v>1202</v>
      </c>
      <c r="C810" s="113">
        <f>SUM(C766+C773+C780+C798+C801+C807)</f>
        <v>281218088.39999998</v>
      </c>
      <c r="D810" s="113">
        <f>SUM(D766+D773+D780+D798+D801+D807)</f>
        <v>193305355.59999999</v>
      </c>
    </row>
    <row r="811" spans="1:4" ht="17.25" thickBot="1" x14ac:dyDescent="0.35">
      <c r="A811" s="143"/>
      <c r="B811" s="94" t="s">
        <v>1472</v>
      </c>
      <c r="C811" s="113">
        <f>SUM(C523+C638+C758+C810)</f>
        <v>1939954318.4200001</v>
      </c>
      <c r="D811" s="113">
        <f>SUM(D523+D638+D758+D810)</f>
        <v>1183706007</v>
      </c>
    </row>
    <row r="812" spans="1:4" ht="16.5" x14ac:dyDescent="0.3">
      <c r="A812" s="143"/>
      <c r="B812" s="94"/>
      <c r="C812" s="148"/>
      <c r="D812" s="148"/>
    </row>
    <row r="813" spans="1:4" ht="16.5" x14ac:dyDescent="0.3">
      <c r="A813" s="143">
        <v>37</v>
      </c>
      <c r="B813" s="106" t="s">
        <v>1473</v>
      </c>
      <c r="C813" s="91"/>
      <c r="D813" s="91"/>
    </row>
    <row r="814" spans="1:4" ht="16.5" x14ac:dyDescent="0.3">
      <c r="A814" s="143" t="s">
        <v>106</v>
      </c>
      <c r="B814" s="91" t="s">
        <v>1474</v>
      </c>
      <c r="C814" s="140">
        <v>2000000</v>
      </c>
      <c r="D814" s="140">
        <v>188000000</v>
      </c>
    </row>
    <row r="815" spans="1:4" ht="16.5" x14ac:dyDescent="0.3">
      <c r="A815" s="143" t="s">
        <v>108</v>
      </c>
      <c r="B815" s="91" t="s">
        <v>1475</v>
      </c>
      <c r="C815" s="140">
        <v>300000000</v>
      </c>
      <c r="D815" s="140">
        <v>233490700</v>
      </c>
    </row>
    <row r="816" spans="1:4" ht="16.5" x14ac:dyDescent="0.3">
      <c r="A816" s="143"/>
      <c r="B816" s="91" t="s">
        <v>1476</v>
      </c>
      <c r="C816" s="140"/>
      <c r="D816" s="140"/>
    </row>
    <row r="817" spans="1:4" ht="16.5" x14ac:dyDescent="0.3">
      <c r="A817" s="143"/>
      <c r="B817" s="91" t="s">
        <v>1477</v>
      </c>
      <c r="C817" s="140"/>
      <c r="D817" s="140"/>
    </row>
    <row r="818" spans="1:4" ht="16.5" x14ac:dyDescent="0.3">
      <c r="A818" s="143"/>
      <c r="B818" s="91" t="s">
        <v>1478</v>
      </c>
      <c r="C818" s="140"/>
      <c r="D818" s="140"/>
    </row>
    <row r="819" spans="1:4" ht="16.5" x14ac:dyDescent="0.3">
      <c r="A819" s="143"/>
      <c r="B819" s="91" t="s">
        <v>1479</v>
      </c>
      <c r="C819" s="140"/>
      <c r="D819" s="140"/>
    </row>
    <row r="820" spans="1:4" ht="16.5" x14ac:dyDescent="0.3">
      <c r="A820" s="143" t="s">
        <v>110</v>
      </c>
      <c r="B820" s="91" t="s">
        <v>1480</v>
      </c>
      <c r="C820" s="140">
        <v>5000000</v>
      </c>
      <c r="D820" s="140">
        <v>0</v>
      </c>
    </row>
    <row r="821" spans="1:4" ht="16.5" x14ac:dyDescent="0.3">
      <c r="A821" s="143" t="s">
        <v>477</v>
      </c>
      <c r="B821" s="91" t="s">
        <v>1481</v>
      </c>
      <c r="C821" s="140">
        <v>90000000</v>
      </c>
      <c r="D821" s="140">
        <v>65000000</v>
      </c>
    </row>
    <row r="822" spans="1:4" ht="16.5" x14ac:dyDescent="0.3">
      <c r="A822" s="143"/>
      <c r="B822" s="91" t="s">
        <v>1482</v>
      </c>
      <c r="C822" s="140"/>
      <c r="D822" s="140">
        <v>35000000</v>
      </c>
    </row>
    <row r="823" spans="1:4" ht="16.5" x14ac:dyDescent="0.3">
      <c r="A823" s="143" t="s">
        <v>479</v>
      </c>
      <c r="B823" s="91" t="s">
        <v>1483</v>
      </c>
      <c r="C823" s="140">
        <v>400000000</v>
      </c>
      <c r="D823" s="140">
        <v>920739709</v>
      </c>
    </row>
    <row r="824" spans="1:4" ht="16.5" x14ac:dyDescent="0.3">
      <c r="A824" s="143" t="s">
        <v>481</v>
      </c>
      <c r="B824" s="91" t="s">
        <v>1484</v>
      </c>
      <c r="C824" s="140">
        <v>1000000</v>
      </c>
      <c r="D824" s="140">
        <v>4272000</v>
      </c>
    </row>
    <row r="825" spans="1:4" ht="16.5" x14ac:dyDescent="0.3">
      <c r="A825" s="143" t="s">
        <v>483</v>
      </c>
      <c r="B825" s="91" t="s">
        <v>1485</v>
      </c>
      <c r="C825" s="140">
        <v>0</v>
      </c>
      <c r="D825" s="140"/>
    </row>
    <row r="826" spans="1:4" ht="16.5" x14ac:dyDescent="0.3">
      <c r="A826" s="143" t="s">
        <v>485</v>
      </c>
      <c r="B826" s="91" t="s">
        <v>1486</v>
      </c>
      <c r="C826" s="140">
        <v>5000000</v>
      </c>
      <c r="D826" s="140">
        <v>1500000</v>
      </c>
    </row>
    <row r="827" spans="1:4" ht="16.5" x14ac:dyDescent="0.3">
      <c r="A827" s="143" t="s">
        <v>487</v>
      </c>
      <c r="B827" s="91" t="s">
        <v>1487</v>
      </c>
      <c r="C827" s="140">
        <v>0</v>
      </c>
      <c r="D827" s="140">
        <v>0</v>
      </c>
    </row>
    <row r="828" spans="1:4" ht="16.5" x14ac:dyDescent="0.3">
      <c r="A828" s="143" t="s">
        <v>489</v>
      </c>
      <c r="B828" s="91" t="s">
        <v>1488</v>
      </c>
      <c r="C828" s="140"/>
      <c r="D828" s="140"/>
    </row>
    <row r="829" spans="1:4" ht="16.5" x14ac:dyDescent="0.3">
      <c r="A829" s="143" t="s">
        <v>491</v>
      </c>
      <c r="B829" s="91" t="s">
        <v>1489</v>
      </c>
      <c r="C829" s="140">
        <v>0</v>
      </c>
      <c r="D829" s="140">
        <v>95000000</v>
      </c>
    </row>
    <row r="830" spans="1:4" ht="16.5" x14ac:dyDescent="0.3">
      <c r="A830" s="143" t="s">
        <v>493</v>
      </c>
      <c r="B830" s="91" t="s">
        <v>1490</v>
      </c>
      <c r="C830" s="140">
        <v>0</v>
      </c>
      <c r="D830" s="140">
        <v>3000000</v>
      </c>
    </row>
    <row r="831" spans="1:4" ht="16.5" x14ac:dyDescent="0.3">
      <c r="A831" s="143" t="s">
        <v>495</v>
      </c>
      <c r="B831" s="91" t="s">
        <v>1491</v>
      </c>
      <c r="C831" s="140">
        <v>0</v>
      </c>
      <c r="D831" s="140">
        <v>75837591</v>
      </c>
    </row>
    <row r="832" spans="1:4" ht="16.5" x14ac:dyDescent="0.3">
      <c r="A832" s="143" t="s">
        <v>497</v>
      </c>
      <c r="B832" s="91" t="s">
        <v>1492</v>
      </c>
      <c r="C832" s="140">
        <v>0</v>
      </c>
      <c r="D832" s="140">
        <v>10000000</v>
      </c>
    </row>
    <row r="833" spans="1:4" ht="17.25" thickBot="1" x14ac:dyDescent="0.35">
      <c r="A833" s="143"/>
      <c r="B833" s="94" t="s">
        <v>1470</v>
      </c>
      <c r="C833" s="118">
        <f>SUM(C814:C832)</f>
        <v>803000000</v>
      </c>
      <c r="D833" s="118">
        <f>SUM(D814:D832)</f>
        <v>1631840000</v>
      </c>
    </row>
    <row r="834" spans="1:4" ht="17.25" thickBot="1" x14ac:dyDescent="0.35">
      <c r="A834" s="143"/>
      <c r="B834" s="94"/>
      <c r="C834" s="185"/>
      <c r="D834" s="185"/>
    </row>
    <row r="835" spans="1:4" ht="17.25" thickBot="1" x14ac:dyDescent="0.35">
      <c r="A835" s="143"/>
      <c r="B835" s="94" t="s">
        <v>1493</v>
      </c>
      <c r="C835" s="118">
        <f>SUM(C811+C833)</f>
        <v>2742954318.4200001</v>
      </c>
      <c r="D835" s="118">
        <f>SUM(D811+D833)</f>
        <v>2815546007</v>
      </c>
    </row>
    <row r="836" spans="1:4" ht="16.5" x14ac:dyDescent="0.3">
      <c r="A836" s="143"/>
      <c r="B836" s="94"/>
      <c r="C836" s="198"/>
      <c r="D836" s="198"/>
    </row>
    <row r="837" spans="1:4" ht="23.25" x14ac:dyDescent="0.35">
      <c r="A837" s="175"/>
      <c r="B837" s="92" t="s">
        <v>0</v>
      </c>
      <c r="C837" s="105"/>
      <c r="D837" s="105">
        <v>49</v>
      </c>
    </row>
    <row r="838" spans="1:4" ht="16.5" x14ac:dyDescent="0.3">
      <c r="A838" s="143"/>
      <c r="B838" s="94"/>
      <c r="C838" s="170"/>
      <c r="D838" s="170"/>
    </row>
    <row r="839" spans="1:4" ht="16.5" x14ac:dyDescent="0.3">
      <c r="A839" s="143"/>
      <c r="B839" s="94" t="s">
        <v>859</v>
      </c>
      <c r="C839" s="170"/>
      <c r="D839" s="170"/>
    </row>
    <row r="840" spans="1:4" ht="16.5" x14ac:dyDescent="0.3">
      <c r="A840" s="143"/>
      <c r="B840" s="94" t="s">
        <v>1494</v>
      </c>
      <c r="C840" s="170"/>
      <c r="D840" s="170"/>
    </row>
    <row r="841" spans="1:4" ht="17.25" thickBot="1" x14ac:dyDescent="0.35">
      <c r="A841" s="143"/>
      <c r="B841" s="94"/>
      <c r="C841" s="91"/>
      <c r="D841" s="91"/>
    </row>
    <row r="842" spans="1:4" ht="16.5" x14ac:dyDescent="0.3">
      <c r="A842" s="199" t="s">
        <v>861</v>
      </c>
      <c r="B842" s="200" t="s">
        <v>4</v>
      </c>
      <c r="C842" s="200" t="s">
        <v>5</v>
      </c>
      <c r="D842" s="200" t="s">
        <v>5</v>
      </c>
    </row>
    <row r="843" spans="1:4" ht="16.5" x14ac:dyDescent="0.3">
      <c r="A843" s="201" t="s">
        <v>6</v>
      </c>
      <c r="B843" s="98"/>
      <c r="C843" s="99" t="s">
        <v>7</v>
      </c>
      <c r="D843" s="99" t="s">
        <v>7</v>
      </c>
    </row>
    <row r="844" spans="1:4" ht="16.5" x14ac:dyDescent="0.3">
      <c r="A844" s="202"/>
      <c r="B844" s="98"/>
      <c r="C844" s="99">
        <v>2011</v>
      </c>
      <c r="D844" s="99">
        <v>2012</v>
      </c>
    </row>
    <row r="845" spans="1:4" ht="17.25" thickBot="1" x14ac:dyDescent="0.35">
      <c r="A845" s="203"/>
      <c r="B845" s="103"/>
      <c r="C845" s="104" t="s">
        <v>8</v>
      </c>
      <c r="D845" s="104" t="s">
        <v>8</v>
      </c>
    </row>
    <row r="846" spans="1:4" ht="16.5" x14ac:dyDescent="0.3">
      <c r="A846" s="143"/>
      <c r="B846" s="106" t="s">
        <v>1495</v>
      </c>
      <c r="C846" s="91"/>
      <c r="D846" s="91"/>
    </row>
    <row r="847" spans="1:4" ht="16.5" x14ac:dyDescent="0.3">
      <c r="A847" s="143"/>
      <c r="B847" s="106" t="s">
        <v>1496</v>
      </c>
      <c r="C847" s="140"/>
      <c r="D847" s="140"/>
    </row>
    <row r="848" spans="1:4" ht="16.5" x14ac:dyDescent="0.3">
      <c r="A848" s="143">
        <v>1</v>
      </c>
      <c r="B848" s="109" t="s">
        <v>1497</v>
      </c>
      <c r="C848" s="140"/>
      <c r="D848" s="140"/>
    </row>
    <row r="849" spans="1:4" ht="16.5" x14ac:dyDescent="0.3">
      <c r="A849" s="143"/>
      <c r="B849" s="91" t="s">
        <v>1498</v>
      </c>
      <c r="C849" s="165">
        <v>18000000</v>
      </c>
      <c r="D849" s="165">
        <v>2000000</v>
      </c>
    </row>
    <row r="850" spans="1:4" ht="16.5" x14ac:dyDescent="0.3">
      <c r="A850" s="143">
        <v>2</v>
      </c>
      <c r="B850" s="109" t="s">
        <v>1499</v>
      </c>
      <c r="C850" s="165"/>
      <c r="D850" s="165"/>
    </row>
    <row r="851" spans="1:4" ht="16.5" x14ac:dyDescent="0.3">
      <c r="A851" s="143"/>
      <c r="B851" s="91" t="s">
        <v>1500</v>
      </c>
      <c r="C851" s="165">
        <v>1000000</v>
      </c>
      <c r="D851" s="165">
        <v>1000000</v>
      </c>
    </row>
    <row r="852" spans="1:4" ht="16.5" x14ac:dyDescent="0.3">
      <c r="A852" s="143"/>
      <c r="B852" s="91" t="s">
        <v>1501</v>
      </c>
      <c r="C852" s="165">
        <v>1000000</v>
      </c>
      <c r="D852" s="165">
        <v>1000000</v>
      </c>
    </row>
    <row r="853" spans="1:4" ht="16.5" x14ac:dyDescent="0.3">
      <c r="A853" s="143"/>
      <c r="B853" s="91" t="s">
        <v>1502</v>
      </c>
      <c r="C853" s="111"/>
      <c r="D853" s="111"/>
    </row>
    <row r="854" spans="1:4" ht="15.75" x14ac:dyDescent="0.25">
      <c r="A854" s="175"/>
      <c r="B854" s="109" t="s">
        <v>1503</v>
      </c>
      <c r="C854" s="165"/>
      <c r="D854" s="165"/>
    </row>
    <row r="855" spans="1:4" ht="16.5" x14ac:dyDescent="0.3">
      <c r="A855" s="143">
        <v>3</v>
      </c>
      <c r="B855" s="91" t="s">
        <v>1504</v>
      </c>
      <c r="C855" s="165">
        <v>3000000</v>
      </c>
      <c r="D855" s="165">
        <v>1000000</v>
      </c>
    </row>
    <row r="856" spans="1:4" ht="16.5" x14ac:dyDescent="0.3">
      <c r="A856" s="143">
        <v>4</v>
      </c>
      <c r="B856" s="91" t="s">
        <v>1505</v>
      </c>
      <c r="C856" s="112">
        <v>2000000</v>
      </c>
      <c r="D856" s="112">
        <v>5000000</v>
      </c>
    </row>
    <row r="857" spans="1:4" ht="16.5" x14ac:dyDescent="0.3">
      <c r="A857" s="143">
        <v>5</v>
      </c>
      <c r="B857" s="91" t="s">
        <v>1506</v>
      </c>
      <c r="C857" s="165">
        <v>1000000</v>
      </c>
      <c r="D857" s="165">
        <v>0</v>
      </c>
    </row>
    <row r="858" spans="1:4" ht="16.5" x14ac:dyDescent="0.3">
      <c r="A858" s="143">
        <v>6</v>
      </c>
      <c r="B858" s="91" t="s">
        <v>1507</v>
      </c>
      <c r="C858" s="165"/>
      <c r="D858" s="165"/>
    </row>
    <row r="859" spans="1:4" ht="15.75" x14ac:dyDescent="0.25">
      <c r="A859" s="175"/>
      <c r="B859" s="91" t="s">
        <v>1508</v>
      </c>
      <c r="C859" s="165">
        <v>2000000</v>
      </c>
      <c r="D859" s="165">
        <v>0</v>
      </c>
    </row>
    <row r="860" spans="1:4" ht="16.5" x14ac:dyDescent="0.3">
      <c r="A860" s="143">
        <v>7</v>
      </c>
      <c r="B860" s="91" t="s">
        <v>1509</v>
      </c>
      <c r="C860" s="165">
        <v>2000000</v>
      </c>
      <c r="D860" s="165">
        <v>1000000</v>
      </c>
    </row>
    <row r="861" spans="1:4" ht="16.5" x14ac:dyDescent="0.3">
      <c r="A861" s="143">
        <v>8</v>
      </c>
      <c r="B861" s="91" t="s">
        <v>1510</v>
      </c>
      <c r="C861" s="165">
        <v>10000000</v>
      </c>
      <c r="D861" s="165">
        <v>10000000</v>
      </c>
    </row>
    <row r="862" spans="1:4" ht="16.5" x14ac:dyDescent="0.3">
      <c r="A862" s="143">
        <v>9</v>
      </c>
      <c r="B862" s="91" t="s">
        <v>1511</v>
      </c>
      <c r="C862" s="165">
        <v>15000000</v>
      </c>
      <c r="D862" s="165">
        <v>15000000</v>
      </c>
    </row>
    <row r="863" spans="1:4" ht="16.5" x14ac:dyDescent="0.3">
      <c r="A863" s="143">
        <v>10</v>
      </c>
      <c r="B863" s="91" t="s">
        <v>1512</v>
      </c>
      <c r="C863" s="165">
        <v>15000000</v>
      </c>
      <c r="D863" s="165">
        <v>15000000</v>
      </c>
    </row>
    <row r="864" spans="1:4" ht="16.5" x14ac:dyDescent="0.3">
      <c r="A864" s="143">
        <v>11</v>
      </c>
      <c r="B864" s="91" t="s">
        <v>1513</v>
      </c>
      <c r="C864" s="165">
        <v>10000000</v>
      </c>
      <c r="D864" s="165">
        <v>20000000</v>
      </c>
    </row>
    <row r="865" spans="1:4" ht="16.5" x14ac:dyDescent="0.3">
      <c r="A865" s="143">
        <v>12</v>
      </c>
      <c r="B865" s="91" t="s">
        <v>1514</v>
      </c>
      <c r="C865" s="165">
        <v>110000000</v>
      </c>
      <c r="D865" s="165">
        <v>40000000</v>
      </c>
    </row>
    <row r="866" spans="1:4" ht="16.5" x14ac:dyDescent="0.3">
      <c r="A866" s="143">
        <v>13</v>
      </c>
      <c r="B866" s="91" t="s">
        <v>1515</v>
      </c>
      <c r="C866" s="165">
        <v>5000000</v>
      </c>
      <c r="D866" s="165">
        <v>3000000</v>
      </c>
    </row>
    <row r="867" spans="1:4" ht="16.5" x14ac:dyDescent="0.3">
      <c r="A867" s="143">
        <v>14</v>
      </c>
      <c r="B867" s="91" t="s">
        <v>1516</v>
      </c>
      <c r="C867" s="165">
        <v>1000000</v>
      </c>
      <c r="D867" s="165">
        <v>1000000</v>
      </c>
    </row>
    <row r="868" spans="1:4" ht="16.5" x14ac:dyDescent="0.3">
      <c r="A868" s="143">
        <v>15</v>
      </c>
      <c r="B868" s="91" t="s">
        <v>1517</v>
      </c>
      <c r="C868" s="165">
        <v>10000000</v>
      </c>
      <c r="D868" s="165">
        <v>10000000</v>
      </c>
    </row>
    <row r="869" spans="1:4" ht="16.5" x14ac:dyDescent="0.3">
      <c r="A869" s="143">
        <v>16</v>
      </c>
      <c r="B869" s="91" t="s">
        <v>1518</v>
      </c>
      <c r="C869" s="165">
        <v>1000000</v>
      </c>
      <c r="D869" s="165">
        <v>1000000</v>
      </c>
    </row>
    <row r="870" spans="1:4" ht="16.5" x14ac:dyDescent="0.3">
      <c r="A870" s="143">
        <v>17</v>
      </c>
      <c r="B870" s="91" t="s">
        <v>1519</v>
      </c>
      <c r="C870" s="165"/>
      <c r="D870" s="165"/>
    </row>
    <row r="871" spans="1:4" ht="16.5" x14ac:dyDescent="0.3">
      <c r="A871" s="143"/>
      <c r="B871" s="91" t="s">
        <v>1520</v>
      </c>
      <c r="C871" s="165">
        <v>0</v>
      </c>
      <c r="D871" s="165">
        <v>0</v>
      </c>
    </row>
    <row r="872" spans="1:4" ht="16.5" x14ac:dyDescent="0.3">
      <c r="A872" s="143"/>
      <c r="B872" s="91" t="s">
        <v>1521</v>
      </c>
      <c r="C872" s="165">
        <v>2000000</v>
      </c>
      <c r="D872" s="165">
        <v>20000000</v>
      </c>
    </row>
    <row r="873" spans="1:4" ht="16.5" x14ac:dyDescent="0.3">
      <c r="A873" s="143"/>
      <c r="B873" s="91" t="s">
        <v>1522</v>
      </c>
      <c r="C873" s="165">
        <v>1000000</v>
      </c>
      <c r="D873" s="165">
        <v>1000000</v>
      </c>
    </row>
    <row r="874" spans="1:4" ht="16.5" x14ac:dyDescent="0.3">
      <c r="A874" s="143">
        <v>18</v>
      </c>
      <c r="B874" s="106" t="s">
        <v>1523</v>
      </c>
      <c r="C874" s="165"/>
      <c r="D874" s="165"/>
    </row>
    <row r="875" spans="1:4" ht="16.5" x14ac:dyDescent="0.3">
      <c r="A875" s="143"/>
      <c r="B875" s="91" t="s">
        <v>1524</v>
      </c>
      <c r="C875" s="165"/>
      <c r="D875" s="165"/>
    </row>
    <row r="876" spans="1:4" ht="16.5" x14ac:dyDescent="0.3">
      <c r="A876" s="143"/>
      <c r="B876" s="91" t="s">
        <v>1525</v>
      </c>
      <c r="C876" s="165">
        <v>0</v>
      </c>
      <c r="D876" s="165">
        <v>2000000</v>
      </c>
    </row>
    <row r="877" spans="1:4" ht="16.5" x14ac:dyDescent="0.3">
      <c r="A877" s="143"/>
      <c r="B877" s="91" t="s">
        <v>1526</v>
      </c>
      <c r="C877" s="165">
        <v>5000000</v>
      </c>
      <c r="D877" s="165">
        <v>2000000</v>
      </c>
    </row>
    <row r="878" spans="1:4" ht="16.5" x14ac:dyDescent="0.3">
      <c r="A878" s="143"/>
      <c r="B878" s="91" t="s">
        <v>1527</v>
      </c>
      <c r="C878" s="165">
        <v>0</v>
      </c>
      <c r="D878" s="165">
        <v>2000000</v>
      </c>
    </row>
    <row r="879" spans="1:4" ht="16.5" x14ac:dyDescent="0.3">
      <c r="A879" s="143"/>
      <c r="B879" s="91" t="s">
        <v>1528</v>
      </c>
      <c r="C879" s="165">
        <v>1000000</v>
      </c>
      <c r="D879" s="165">
        <v>1000000</v>
      </c>
    </row>
    <row r="880" spans="1:4" ht="16.5" x14ac:dyDescent="0.3">
      <c r="A880" s="143">
        <v>19</v>
      </c>
      <c r="B880" s="91" t="s">
        <v>1529</v>
      </c>
      <c r="C880" s="165">
        <v>0</v>
      </c>
      <c r="D880" s="165">
        <v>0</v>
      </c>
    </row>
    <row r="881" spans="1:4" ht="16.5" x14ac:dyDescent="0.3">
      <c r="A881" s="143">
        <v>20</v>
      </c>
      <c r="B881" s="91" t="s">
        <v>1530</v>
      </c>
      <c r="C881" s="165">
        <v>60000000</v>
      </c>
      <c r="D881" s="165">
        <v>30000000</v>
      </c>
    </row>
    <row r="882" spans="1:4" ht="16.5" x14ac:dyDescent="0.3">
      <c r="A882" s="143"/>
      <c r="B882" s="91" t="s">
        <v>1531</v>
      </c>
      <c r="C882" s="165">
        <v>2000000</v>
      </c>
      <c r="D882" s="165">
        <v>2000000</v>
      </c>
    </row>
    <row r="883" spans="1:4" ht="17.25" thickBot="1" x14ac:dyDescent="0.35">
      <c r="A883" s="143"/>
      <c r="B883" s="94" t="s">
        <v>1470</v>
      </c>
      <c r="C883" s="113">
        <f>SUM(C849:C882)</f>
        <v>278000000</v>
      </c>
      <c r="D883" s="113">
        <f>SUM(D849:D882)</f>
        <v>186000000</v>
      </c>
    </row>
    <row r="884" spans="1:4" ht="16.5" x14ac:dyDescent="0.3">
      <c r="A884" s="143"/>
      <c r="B884" s="94"/>
      <c r="C884" s="166"/>
      <c r="D884" s="166"/>
    </row>
    <row r="885" spans="1:4" ht="23.25" x14ac:dyDescent="0.35">
      <c r="A885" s="143">
        <v>50</v>
      </c>
      <c r="B885" s="92" t="s">
        <v>0</v>
      </c>
    </row>
    <row r="886" spans="1:4" ht="16.5" x14ac:dyDescent="0.3">
      <c r="A886" s="143"/>
      <c r="B886" s="94"/>
      <c r="C886" s="170"/>
      <c r="D886" s="170"/>
    </row>
    <row r="887" spans="1:4" ht="16.5" x14ac:dyDescent="0.3">
      <c r="A887" s="143"/>
      <c r="B887" s="94" t="s">
        <v>859</v>
      </c>
      <c r="C887" s="170"/>
      <c r="D887" s="170"/>
    </row>
    <row r="888" spans="1:4" ht="16.5" x14ac:dyDescent="0.3">
      <c r="A888" s="143"/>
      <c r="B888" s="94" t="s">
        <v>1494</v>
      </c>
      <c r="C888" s="170"/>
      <c r="D888" s="170"/>
    </row>
    <row r="889" spans="1:4" ht="17.25" thickBot="1" x14ac:dyDescent="0.35">
      <c r="A889" s="143"/>
      <c r="B889" s="94"/>
      <c r="C889" s="91"/>
      <c r="D889" s="91"/>
    </row>
    <row r="890" spans="1:4" ht="16.5" x14ac:dyDescent="0.3">
      <c r="A890" s="177" t="s">
        <v>861</v>
      </c>
      <c r="B890" s="200" t="s">
        <v>4</v>
      </c>
      <c r="C890" s="200" t="s">
        <v>5</v>
      </c>
      <c r="D890" s="200" t="s">
        <v>5</v>
      </c>
    </row>
    <row r="891" spans="1:4" ht="16.5" x14ac:dyDescent="0.3">
      <c r="A891" s="177" t="s">
        <v>6</v>
      </c>
      <c r="B891" s="98"/>
      <c r="C891" s="99" t="s">
        <v>7</v>
      </c>
      <c r="D891" s="99" t="s">
        <v>7</v>
      </c>
    </row>
    <row r="892" spans="1:4" ht="16.5" x14ac:dyDescent="0.3">
      <c r="A892" s="145"/>
      <c r="B892" s="98"/>
      <c r="C892" s="99">
        <v>2011</v>
      </c>
      <c r="D892" s="99">
        <v>2012</v>
      </c>
    </row>
    <row r="893" spans="1:4" ht="17.25" thickBot="1" x14ac:dyDescent="0.35">
      <c r="A893" s="145"/>
      <c r="B893" s="103"/>
      <c r="C893" s="104" t="s">
        <v>8</v>
      </c>
      <c r="D893" s="104" t="s">
        <v>8</v>
      </c>
    </row>
    <row r="894" spans="1:4" ht="16.5" x14ac:dyDescent="0.3">
      <c r="A894" s="145"/>
      <c r="B894" s="204" t="s">
        <v>1532</v>
      </c>
      <c r="C894" s="148"/>
      <c r="D894" s="148"/>
    </row>
    <row r="895" spans="1:4" ht="16.5" x14ac:dyDescent="0.3">
      <c r="A895" s="145">
        <v>21</v>
      </c>
      <c r="B895" s="205" t="s">
        <v>1533</v>
      </c>
      <c r="C895" s="140">
        <v>30000000</v>
      </c>
      <c r="D895" s="140">
        <v>50000000</v>
      </c>
    </row>
    <row r="896" spans="1:4" ht="16.5" x14ac:dyDescent="0.3">
      <c r="A896" s="145">
        <v>22</v>
      </c>
      <c r="B896" s="205" t="s">
        <v>1534</v>
      </c>
      <c r="C896" s="140">
        <v>600000000</v>
      </c>
      <c r="D896" s="140">
        <v>0</v>
      </c>
    </row>
    <row r="897" spans="1:4" ht="16.5" x14ac:dyDescent="0.3">
      <c r="A897" s="145">
        <v>23</v>
      </c>
      <c r="B897" s="205" t="s">
        <v>1535</v>
      </c>
      <c r="C897" s="140">
        <v>0</v>
      </c>
      <c r="D897" s="140">
        <v>50000000</v>
      </c>
    </row>
    <row r="898" spans="1:4" ht="16.5" x14ac:dyDescent="0.3">
      <c r="A898" s="145">
        <v>24</v>
      </c>
      <c r="B898" s="205" t="s">
        <v>1536</v>
      </c>
      <c r="C898" s="140">
        <v>30000000</v>
      </c>
      <c r="D898" s="140">
        <v>50000000</v>
      </c>
    </row>
    <row r="899" spans="1:4" ht="16.5" x14ac:dyDescent="0.3">
      <c r="A899" s="145">
        <v>25</v>
      </c>
      <c r="B899" s="205" t="s">
        <v>1537</v>
      </c>
      <c r="C899" s="140">
        <v>500000</v>
      </c>
      <c r="D899" s="140">
        <v>0</v>
      </c>
    </row>
    <row r="900" spans="1:4" ht="16.5" x14ac:dyDescent="0.3">
      <c r="A900" s="145">
        <v>26</v>
      </c>
      <c r="B900" s="205" t="s">
        <v>1538</v>
      </c>
      <c r="C900" s="140">
        <v>0</v>
      </c>
      <c r="D900" s="140">
        <v>25000000</v>
      </c>
    </row>
    <row r="901" spans="1:4" ht="16.5" x14ac:dyDescent="0.3">
      <c r="A901" s="145">
        <v>27</v>
      </c>
      <c r="B901" s="205" t="s">
        <v>1539</v>
      </c>
      <c r="C901" s="140"/>
      <c r="D901" s="140"/>
    </row>
    <row r="902" spans="1:4" ht="15.75" x14ac:dyDescent="0.25">
      <c r="A902" s="206"/>
      <c r="B902" s="205" t="s">
        <v>1540</v>
      </c>
      <c r="C902" s="140">
        <v>5000000</v>
      </c>
      <c r="D902" s="140">
        <v>5000000</v>
      </c>
    </row>
    <row r="903" spans="1:4" ht="16.5" x14ac:dyDescent="0.3">
      <c r="A903" s="145">
        <v>28</v>
      </c>
      <c r="B903" s="205" t="s">
        <v>1541</v>
      </c>
      <c r="C903" s="140">
        <v>75000000</v>
      </c>
      <c r="D903" s="140">
        <v>100000000</v>
      </c>
    </row>
    <row r="904" spans="1:4" ht="16.5" x14ac:dyDescent="0.3">
      <c r="A904" s="145"/>
      <c r="B904" s="205" t="s">
        <v>1542</v>
      </c>
      <c r="C904" s="140">
        <v>6000000</v>
      </c>
      <c r="D904" s="140">
        <v>0</v>
      </c>
    </row>
    <row r="905" spans="1:4" ht="16.5" x14ac:dyDescent="0.3">
      <c r="A905" s="145"/>
      <c r="B905" s="205" t="s">
        <v>1543</v>
      </c>
      <c r="C905" s="140">
        <v>5000000</v>
      </c>
      <c r="D905" s="140">
        <v>0</v>
      </c>
    </row>
    <row r="906" spans="1:4" ht="15.75" x14ac:dyDescent="0.25">
      <c r="A906" s="206"/>
      <c r="B906" s="205" t="s">
        <v>1544</v>
      </c>
      <c r="C906" s="140">
        <v>2000000</v>
      </c>
      <c r="D906" s="140">
        <v>0</v>
      </c>
    </row>
    <row r="907" spans="1:4" ht="16.5" x14ac:dyDescent="0.3">
      <c r="A907" s="145">
        <v>29</v>
      </c>
      <c r="B907" s="205" t="s">
        <v>1545</v>
      </c>
      <c r="C907" s="140"/>
      <c r="D907" s="140"/>
    </row>
    <row r="908" spans="1:4" ht="16.5" x14ac:dyDescent="0.3">
      <c r="A908" s="145"/>
      <c r="B908" s="205" t="s">
        <v>1546</v>
      </c>
      <c r="C908" s="140"/>
      <c r="D908" s="140"/>
    </row>
    <row r="909" spans="1:4" ht="15.75" x14ac:dyDescent="0.25">
      <c r="A909" s="206"/>
      <c r="B909" s="205" t="s">
        <v>1547</v>
      </c>
      <c r="C909" s="140"/>
      <c r="D909" s="140">
        <v>22000000</v>
      </c>
    </row>
    <row r="910" spans="1:4" ht="15.75" x14ac:dyDescent="0.25">
      <c r="A910" s="206"/>
      <c r="B910" s="205" t="s">
        <v>1548</v>
      </c>
      <c r="C910" s="140"/>
      <c r="D910" s="140"/>
    </row>
    <row r="911" spans="1:4" ht="16.5" x14ac:dyDescent="0.3">
      <c r="A911" s="145">
        <v>30</v>
      </c>
      <c r="B911" s="205" t="s">
        <v>1549</v>
      </c>
      <c r="C911" s="140"/>
      <c r="D911" s="140"/>
    </row>
    <row r="912" spans="1:4" ht="16.5" x14ac:dyDescent="0.3">
      <c r="A912" s="145"/>
      <c r="B912" s="205" t="s">
        <v>1550</v>
      </c>
      <c r="C912" s="140">
        <v>11000000</v>
      </c>
      <c r="D912" s="140">
        <v>20000000</v>
      </c>
    </row>
    <row r="913" spans="1:4" ht="16.5" x14ac:dyDescent="0.3">
      <c r="A913" s="145"/>
      <c r="B913" s="205" t="s">
        <v>1551</v>
      </c>
      <c r="C913" s="140">
        <v>7000000</v>
      </c>
      <c r="D913" s="140">
        <v>0</v>
      </c>
    </row>
    <row r="914" spans="1:4" ht="16.5" x14ac:dyDescent="0.3">
      <c r="A914" s="145"/>
      <c r="B914" s="205" t="s">
        <v>1552</v>
      </c>
      <c r="C914" s="140">
        <v>0</v>
      </c>
      <c r="D914" s="140">
        <v>50000000</v>
      </c>
    </row>
    <row r="915" spans="1:4" ht="16.5" x14ac:dyDescent="0.3">
      <c r="A915" s="145">
        <v>31</v>
      </c>
      <c r="B915" s="205" t="s">
        <v>1553</v>
      </c>
      <c r="C915" s="140">
        <v>30000000</v>
      </c>
      <c r="D915" s="140">
        <v>0</v>
      </c>
    </row>
    <row r="916" spans="1:4" ht="16.5" x14ac:dyDescent="0.3">
      <c r="A916" s="145">
        <v>32</v>
      </c>
      <c r="B916" s="205" t="s">
        <v>1554</v>
      </c>
      <c r="C916" s="98"/>
      <c r="D916" s="98"/>
    </row>
    <row r="917" spans="1:4" ht="15.75" x14ac:dyDescent="0.25">
      <c r="A917" s="206"/>
      <c r="B917" s="205" t="s">
        <v>1555</v>
      </c>
      <c r="C917" s="140">
        <v>60000000</v>
      </c>
      <c r="D917" s="140">
        <v>0</v>
      </c>
    </row>
    <row r="918" spans="1:4" ht="16.5" x14ac:dyDescent="0.3">
      <c r="A918" s="145">
        <v>33</v>
      </c>
      <c r="B918" s="205" t="s">
        <v>1556</v>
      </c>
      <c r="C918" s="140">
        <v>50000000</v>
      </c>
      <c r="D918" s="140">
        <v>20000000</v>
      </c>
    </row>
    <row r="919" spans="1:4" ht="16.5" x14ac:dyDescent="0.3">
      <c r="A919" s="145">
        <v>34</v>
      </c>
      <c r="B919" s="205" t="s">
        <v>1557</v>
      </c>
      <c r="C919" s="165">
        <v>15000000</v>
      </c>
      <c r="D919" s="165">
        <v>0</v>
      </c>
    </row>
    <row r="920" spans="1:4" ht="16.5" x14ac:dyDescent="0.3">
      <c r="A920" s="145">
        <v>35</v>
      </c>
      <c r="B920" s="205" t="s">
        <v>1558</v>
      </c>
      <c r="C920" s="165"/>
      <c r="D920" s="165"/>
    </row>
    <row r="921" spans="1:4" ht="15.75" x14ac:dyDescent="0.25">
      <c r="A921" s="206"/>
      <c r="B921" s="205" t="s">
        <v>1559</v>
      </c>
      <c r="C921" s="165">
        <v>15000000</v>
      </c>
      <c r="D921" s="165">
        <v>50000000</v>
      </c>
    </row>
    <row r="922" spans="1:4" ht="16.5" x14ac:dyDescent="0.3">
      <c r="A922" s="145">
        <v>36</v>
      </c>
      <c r="B922" s="205" t="s">
        <v>1560</v>
      </c>
      <c r="C922" s="165">
        <v>80000000</v>
      </c>
      <c r="D922" s="165">
        <v>0</v>
      </c>
    </row>
    <row r="923" spans="1:4" ht="16.5" x14ac:dyDescent="0.3">
      <c r="A923" s="145">
        <v>37</v>
      </c>
      <c r="B923" s="205" t="s">
        <v>1561</v>
      </c>
      <c r="C923" s="165">
        <v>20000000</v>
      </c>
      <c r="D923" s="165">
        <v>0</v>
      </c>
    </row>
    <row r="924" spans="1:4" ht="16.5" x14ac:dyDescent="0.3">
      <c r="A924" s="145">
        <v>38</v>
      </c>
      <c r="B924" s="205" t="s">
        <v>1562</v>
      </c>
      <c r="C924" s="165">
        <v>20000000</v>
      </c>
      <c r="D924" s="165">
        <v>0</v>
      </c>
    </row>
    <row r="925" spans="1:4" ht="16.5" x14ac:dyDescent="0.3">
      <c r="A925" s="145">
        <v>39</v>
      </c>
      <c r="B925" s="205" t="s">
        <v>1563</v>
      </c>
      <c r="C925" s="165">
        <v>322500000</v>
      </c>
      <c r="D925" s="165">
        <v>80000000</v>
      </c>
    </row>
    <row r="926" spans="1:4" ht="16.5" x14ac:dyDescent="0.3">
      <c r="A926" s="145">
        <v>40</v>
      </c>
      <c r="B926" s="205" t="s">
        <v>1564</v>
      </c>
      <c r="C926" s="165">
        <v>0</v>
      </c>
      <c r="D926" s="165">
        <v>50000000</v>
      </c>
    </row>
    <row r="927" spans="1:4" ht="16.5" x14ac:dyDescent="0.3">
      <c r="A927" s="145">
        <v>41</v>
      </c>
      <c r="B927" s="205" t="s">
        <v>1565</v>
      </c>
      <c r="C927" s="165">
        <v>20000000</v>
      </c>
      <c r="D927" s="165">
        <v>45000000</v>
      </c>
    </row>
    <row r="928" spans="1:4" ht="16.5" x14ac:dyDescent="0.3">
      <c r="A928" s="145">
        <v>42</v>
      </c>
      <c r="B928" s="205" t="s">
        <v>1566</v>
      </c>
      <c r="C928" s="165">
        <v>10000000</v>
      </c>
      <c r="D928" s="165">
        <v>50000000</v>
      </c>
    </row>
    <row r="929" spans="1:4" ht="16.5" x14ac:dyDescent="0.3">
      <c r="A929" s="145">
        <v>43</v>
      </c>
      <c r="B929" s="205" t="s">
        <v>1567</v>
      </c>
      <c r="C929" s="165">
        <v>2000000</v>
      </c>
      <c r="D929" s="165">
        <v>10000000</v>
      </c>
    </row>
    <row r="930" spans="1:4" ht="16.5" x14ac:dyDescent="0.3">
      <c r="A930" s="145">
        <v>44</v>
      </c>
      <c r="B930" s="205" t="s">
        <v>1568</v>
      </c>
      <c r="C930" s="165">
        <v>2000000</v>
      </c>
      <c r="D930" s="165">
        <v>20000000</v>
      </c>
    </row>
    <row r="931" spans="1:4" ht="16.5" x14ac:dyDescent="0.3">
      <c r="A931" s="145">
        <v>45</v>
      </c>
      <c r="B931" s="205" t="s">
        <v>1569</v>
      </c>
      <c r="C931" s="165">
        <v>15000000</v>
      </c>
      <c r="D931" s="165">
        <v>30000000</v>
      </c>
    </row>
    <row r="932" spans="1:4" ht="16.5" x14ac:dyDescent="0.3">
      <c r="A932" s="145">
        <v>46</v>
      </c>
      <c r="B932" s="205" t="s">
        <v>1570</v>
      </c>
      <c r="C932" s="165">
        <v>5000000</v>
      </c>
      <c r="D932" s="165">
        <v>0</v>
      </c>
    </row>
    <row r="933" spans="1:4" ht="16.5" x14ac:dyDescent="0.3">
      <c r="A933" s="145">
        <v>47</v>
      </c>
      <c r="B933" s="205" t="s">
        <v>1571</v>
      </c>
      <c r="C933" s="165"/>
      <c r="D933" s="165"/>
    </row>
    <row r="934" spans="1:4" ht="15.75" x14ac:dyDescent="0.25">
      <c r="A934" s="206"/>
      <c r="B934" s="205" t="s">
        <v>1572</v>
      </c>
      <c r="C934" s="165">
        <v>15000000</v>
      </c>
      <c r="D934" s="165">
        <v>50000000</v>
      </c>
    </row>
    <row r="935" spans="1:4" ht="16.5" x14ac:dyDescent="0.3">
      <c r="A935" s="145">
        <v>48</v>
      </c>
      <c r="B935" s="205" t="s">
        <v>1573</v>
      </c>
      <c r="C935" s="165">
        <v>0</v>
      </c>
      <c r="D935" s="165">
        <v>1000000000</v>
      </c>
    </row>
    <row r="936" spans="1:4" ht="16.5" x14ac:dyDescent="0.3">
      <c r="A936" s="145">
        <v>49</v>
      </c>
      <c r="B936" s="205" t="s">
        <v>1574</v>
      </c>
      <c r="C936" s="165">
        <v>0</v>
      </c>
      <c r="D936" s="165">
        <v>100000000</v>
      </c>
    </row>
    <row r="937" spans="1:4" ht="16.5" x14ac:dyDescent="0.3">
      <c r="A937" s="145">
        <v>50</v>
      </c>
      <c r="B937" s="205" t="s">
        <v>1575</v>
      </c>
      <c r="C937" s="165">
        <v>50000000</v>
      </c>
      <c r="D937" s="165"/>
    </row>
    <row r="938" spans="1:4" ht="16.5" x14ac:dyDescent="0.3">
      <c r="A938" s="207">
        <v>51</v>
      </c>
      <c r="B938" s="205" t="s">
        <v>1576</v>
      </c>
      <c r="C938" s="165">
        <v>0</v>
      </c>
      <c r="D938" s="165">
        <v>100000000</v>
      </c>
    </row>
    <row r="939" spans="1:4" ht="16.5" x14ac:dyDescent="0.3">
      <c r="A939" s="207">
        <v>52</v>
      </c>
      <c r="B939" s="205" t="s">
        <v>1577</v>
      </c>
      <c r="C939" s="165">
        <v>0</v>
      </c>
      <c r="D939" s="165">
        <v>1500000000</v>
      </c>
    </row>
    <row r="940" spans="1:4" ht="16.5" x14ac:dyDescent="0.3">
      <c r="A940" s="207">
        <v>53</v>
      </c>
      <c r="B940" s="205" t="s">
        <v>1578</v>
      </c>
      <c r="C940" s="165">
        <v>0</v>
      </c>
      <c r="D940" s="165">
        <v>1500000000</v>
      </c>
    </row>
    <row r="941" spans="1:4" ht="16.5" x14ac:dyDescent="0.3">
      <c r="A941" s="207">
        <v>54</v>
      </c>
      <c r="B941" s="205" t="s">
        <v>1579</v>
      </c>
      <c r="C941" s="165">
        <v>0</v>
      </c>
      <c r="D941" s="165">
        <v>1250000000</v>
      </c>
    </row>
    <row r="942" spans="1:4" ht="17.25" thickBot="1" x14ac:dyDescent="0.35">
      <c r="A942" s="207">
        <v>55</v>
      </c>
      <c r="B942" s="205" t="s">
        <v>1580</v>
      </c>
      <c r="C942" s="165">
        <v>0</v>
      </c>
      <c r="D942" s="165">
        <v>4500000000</v>
      </c>
    </row>
    <row r="943" spans="1:4" ht="17.25" thickBot="1" x14ac:dyDescent="0.35">
      <c r="A943" s="145"/>
      <c r="B943" s="99" t="s">
        <v>1581</v>
      </c>
      <c r="C943" s="208">
        <f>SUM(C895:C942)</f>
        <v>1503000000</v>
      </c>
      <c r="D943" s="208">
        <f>SUM(D895:D942)</f>
        <v>10727000000</v>
      </c>
    </row>
    <row r="944" spans="1:4" ht="16.5" x14ac:dyDescent="0.3">
      <c r="A944" s="145"/>
      <c r="B944" s="91"/>
      <c r="C944" s="91"/>
      <c r="D944" s="91"/>
    </row>
    <row r="945" spans="1:4" ht="17.25" thickBot="1" x14ac:dyDescent="0.35">
      <c r="A945" s="145"/>
      <c r="B945" s="94" t="s">
        <v>1582</v>
      </c>
      <c r="C945" s="113">
        <f>SUM(C883+C943)</f>
        <v>1781000000</v>
      </c>
      <c r="D945" s="113">
        <f>SUM(D883+D943)</f>
        <v>10913000000</v>
      </c>
    </row>
    <row r="946" spans="1:4" ht="16.5" x14ac:dyDescent="0.3">
      <c r="A946" s="145"/>
      <c r="B946" s="94"/>
      <c r="C946" s="148"/>
      <c r="D946" s="148"/>
    </row>
    <row r="947" spans="1:4" ht="16.5" x14ac:dyDescent="0.3">
      <c r="A947" s="145"/>
      <c r="B947" s="91"/>
      <c r="C947" s="91"/>
      <c r="D947" s="91"/>
    </row>
    <row r="948" spans="1:4" ht="16.5" x14ac:dyDescent="0.3">
      <c r="A948" s="143"/>
      <c r="B948" s="91"/>
      <c r="C948" s="91"/>
      <c r="D948" s="91"/>
    </row>
    <row r="949" spans="1:4" ht="23.25" x14ac:dyDescent="0.35">
      <c r="A949" s="175"/>
      <c r="B949" s="92" t="s">
        <v>0</v>
      </c>
      <c r="C949" s="170"/>
      <c r="D949" s="170">
        <v>51</v>
      </c>
    </row>
    <row r="950" spans="1:4" ht="16.5" x14ac:dyDescent="0.3">
      <c r="A950" s="143"/>
      <c r="B950" s="94"/>
      <c r="C950" s="170"/>
      <c r="D950" s="170"/>
    </row>
    <row r="951" spans="1:4" ht="16.5" x14ac:dyDescent="0.3">
      <c r="A951" s="143"/>
      <c r="B951" s="94" t="s">
        <v>859</v>
      </c>
      <c r="C951" s="170"/>
      <c r="D951" s="170"/>
    </row>
    <row r="952" spans="1:4" ht="16.5" x14ac:dyDescent="0.3">
      <c r="A952" s="143"/>
      <c r="B952" s="94" t="s">
        <v>1583</v>
      </c>
      <c r="C952" s="91"/>
      <c r="D952" s="91"/>
    </row>
    <row r="953" spans="1:4" ht="17.25" thickBot="1" x14ac:dyDescent="0.35">
      <c r="A953" s="143"/>
      <c r="B953" s="94"/>
      <c r="C953" s="91"/>
      <c r="D953" s="91"/>
    </row>
    <row r="954" spans="1:4" ht="16.5" x14ac:dyDescent="0.3">
      <c r="A954" s="199" t="s">
        <v>861</v>
      </c>
      <c r="B954" s="200" t="s">
        <v>4</v>
      </c>
      <c r="C954" s="200" t="s">
        <v>5</v>
      </c>
      <c r="D954" s="448" t="s">
        <v>5</v>
      </c>
    </row>
    <row r="955" spans="1:4" ht="16.5" x14ac:dyDescent="0.3">
      <c r="A955" s="201" t="s">
        <v>6</v>
      </c>
      <c r="B955" s="98"/>
      <c r="C955" s="99" t="s">
        <v>7</v>
      </c>
      <c r="D955" s="154" t="s">
        <v>7</v>
      </c>
    </row>
    <row r="956" spans="1:4" ht="16.5" x14ac:dyDescent="0.3">
      <c r="A956" s="202"/>
      <c r="B956" s="98"/>
      <c r="C956" s="99">
        <v>2011</v>
      </c>
      <c r="D956" s="154">
        <v>2012</v>
      </c>
    </row>
    <row r="957" spans="1:4" ht="17.25" thickBot="1" x14ac:dyDescent="0.35">
      <c r="A957" s="203"/>
      <c r="B957" s="103"/>
      <c r="C957" s="104" t="s">
        <v>8</v>
      </c>
      <c r="D957" s="157" t="s">
        <v>8</v>
      </c>
    </row>
    <row r="958" spans="1:4" ht="16.5" x14ac:dyDescent="0.3">
      <c r="A958" s="202"/>
      <c r="B958" s="98"/>
      <c r="C958" s="98"/>
      <c r="D958" s="98"/>
    </row>
    <row r="959" spans="1:4" ht="16.5" x14ac:dyDescent="0.3">
      <c r="A959" s="202"/>
      <c r="B959" s="186" t="s">
        <v>1584</v>
      </c>
      <c r="C959" s="98"/>
      <c r="D959" s="98"/>
    </row>
    <row r="960" spans="1:4" ht="16.5" x14ac:dyDescent="0.3">
      <c r="A960" s="202"/>
      <c r="B960" s="186" t="s">
        <v>1585</v>
      </c>
      <c r="C960" s="98"/>
      <c r="D960" s="98"/>
    </row>
    <row r="961" spans="1:4" ht="16.5" x14ac:dyDescent="0.3">
      <c r="A961" s="202"/>
      <c r="B961" s="186" t="s">
        <v>1586</v>
      </c>
      <c r="C961" s="98"/>
      <c r="D961" s="98"/>
    </row>
    <row r="962" spans="1:4" ht="16.5" x14ac:dyDescent="0.3">
      <c r="A962" s="202">
        <v>1</v>
      </c>
      <c r="B962" s="98" t="s">
        <v>1587</v>
      </c>
      <c r="C962" s="140">
        <v>1500000</v>
      </c>
      <c r="D962" s="140">
        <v>1500000</v>
      </c>
    </row>
    <row r="963" spans="1:4" ht="16.5" x14ac:dyDescent="0.3">
      <c r="A963" s="202"/>
      <c r="B963" s="98" t="s">
        <v>1588</v>
      </c>
      <c r="C963" s="140">
        <v>1000000</v>
      </c>
      <c r="D963" s="140">
        <v>2000000</v>
      </c>
    </row>
    <row r="964" spans="1:4" ht="16.5" x14ac:dyDescent="0.3">
      <c r="A964" s="202"/>
      <c r="B964" s="98" t="s">
        <v>1589</v>
      </c>
      <c r="C964" s="140">
        <v>5000000</v>
      </c>
      <c r="D964" s="140">
        <v>5000000</v>
      </c>
    </row>
    <row r="965" spans="1:4" ht="16.5" x14ac:dyDescent="0.3">
      <c r="A965" s="202"/>
      <c r="B965" s="98" t="s">
        <v>1590</v>
      </c>
      <c r="C965" s="140">
        <v>70000000</v>
      </c>
      <c r="D965" s="140">
        <v>100000000</v>
      </c>
    </row>
    <row r="966" spans="1:4" ht="16.5" x14ac:dyDescent="0.3">
      <c r="A966" s="202"/>
      <c r="B966" s="98" t="s">
        <v>1591</v>
      </c>
      <c r="C966" s="140">
        <v>100000000</v>
      </c>
      <c r="D966" s="140">
        <v>500000000</v>
      </c>
    </row>
    <row r="967" spans="1:4" ht="16.5" x14ac:dyDescent="0.3">
      <c r="A967" s="202"/>
      <c r="B967" s="98" t="s">
        <v>1592</v>
      </c>
      <c r="C967" s="140">
        <v>20000000</v>
      </c>
      <c r="D967" s="140">
        <v>10000000</v>
      </c>
    </row>
    <row r="968" spans="1:4" ht="16.5" x14ac:dyDescent="0.3">
      <c r="A968" s="202"/>
      <c r="B968" s="98" t="s">
        <v>1593</v>
      </c>
      <c r="C968" s="140">
        <v>50000000</v>
      </c>
      <c r="D968" s="140">
        <v>30000000</v>
      </c>
    </row>
    <row r="969" spans="1:4" ht="16.5" x14ac:dyDescent="0.3">
      <c r="A969" s="202"/>
      <c r="B969" s="98" t="s">
        <v>1594</v>
      </c>
      <c r="C969" s="140">
        <v>50000000</v>
      </c>
      <c r="D969" s="140">
        <v>30000000</v>
      </c>
    </row>
    <row r="970" spans="1:4" ht="16.5" x14ac:dyDescent="0.3">
      <c r="A970" s="202"/>
      <c r="B970" s="99" t="s">
        <v>1595</v>
      </c>
      <c r="C970" s="182">
        <f>SUM(C962:C969)</f>
        <v>297500000</v>
      </c>
      <c r="D970" s="182">
        <f>SUM(D962:D969)</f>
        <v>678500000</v>
      </c>
    </row>
    <row r="971" spans="1:4" ht="16.5" x14ac:dyDescent="0.3">
      <c r="A971" s="202"/>
      <c r="B971" s="99"/>
      <c r="C971" s="182"/>
      <c r="D971" s="182"/>
    </row>
    <row r="972" spans="1:4" ht="16.5" x14ac:dyDescent="0.3">
      <c r="A972" s="202">
        <v>2</v>
      </c>
      <c r="B972" s="98" t="s">
        <v>1596</v>
      </c>
      <c r="C972" s="140">
        <v>150000000</v>
      </c>
      <c r="D972" s="140">
        <v>150000000</v>
      </c>
    </row>
    <row r="973" spans="1:4" ht="16.5" x14ac:dyDescent="0.3">
      <c r="A973" s="202" t="s">
        <v>868</v>
      </c>
      <c r="B973" s="98" t="s">
        <v>1597</v>
      </c>
      <c r="C973" s="140">
        <v>5000000</v>
      </c>
      <c r="D973" s="140">
        <v>5000000</v>
      </c>
    </row>
    <row r="974" spans="1:4" ht="16.5" x14ac:dyDescent="0.3">
      <c r="A974" s="202" t="s">
        <v>1598</v>
      </c>
      <c r="B974" s="98" t="s">
        <v>1599</v>
      </c>
      <c r="C974" s="140">
        <v>0</v>
      </c>
      <c r="D974" s="140">
        <v>10000000</v>
      </c>
    </row>
    <row r="975" spans="1:4" ht="16.5" x14ac:dyDescent="0.3">
      <c r="A975" s="202"/>
      <c r="B975" s="98"/>
      <c r="C975" s="182">
        <f>SUM(C972:C974)</f>
        <v>155000000</v>
      </c>
      <c r="D975" s="182">
        <f>SUM(D972:D974)</f>
        <v>165000000</v>
      </c>
    </row>
    <row r="976" spans="1:4" ht="16.5" x14ac:dyDescent="0.3">
      <c r="A976" s="202">
        <v>3</v>
      </c>
      <c r="B976" s="115" t="s">
        <v>1600</v>
      </c>
      <c r="C976" s="140"/>
      <c r="D976" s="140"/>
    </row>
    <row r="977" spans="1:4" ht="16.5" x14ac:dyDescent="0.3">
      <c r="A977" s="202"/>
      <c r="B977" s="98" t="s">
        <v>1601</v>
      </c>
      <c r="C977" s="140">
        <v>9587291.5199999996</v>
      </c>
      <c r="D977" s="140">
        <v>9587291.5199999996</v>
      </c>
    </row>
    <row r="978" spans="1:4" ht="16.5" x14ac:dyDescent="0.3">
      <c r="A978" s="202"/>
      <c r="B978" s="98" t="s">
        <v>1602</v>
      </c>
      <c r="C978" s="140">
        <v>35472776.479999997</v>
      </c>
      <c r="D978" s="140">
        <v>35472776.479999997</v>
      </c>
    </row>
    <row r="979" spans="1:4" ht="16.5" x14ac:dyDescent="0.3">
      <c r="A979" s="202"/>
      <c r="B979" s="98" t="s">
        <v>1603</v>
      </c>
      <c r="C979" s="140">
        <v>83804088.650000006</v>
      </c>
      <c r="D979" s="140">
        <v>89168480.349999994</v>
      </c>
    </row>
    <row r="980" spans="1:4" ht="16.5" x14ac:dyDescent="0.3">
      <c r="A980" s="202"/>
      <c r="B980" s="98" t="s">
        <v>1604</v>
      </c>
      <c r="C980" s="140">
        <v>30161516.960000001</v>
      </c>
      <c r="D980" s="140">
        <v>33557020.100000001</v>
      </c>
    </row>
    <row r="981" spans="1:4" ht="16.5" x14ac:dyDescent="0.3">
      <c r="A981" s="202"/>
      <c r="B981" s="98" t="s">
        <v>1605</v>
      </c>
      <c r="C981" s="140">
        <v>2318497.5</v>
      </c>
      <c r="D981" s="140">
        <v>2318497.5</v>
      </c>
    </row>
    <row r="982" spans="1:4" ht="16.5" x14ac:dyDescent="0.3">
      <c r="A982" s="202"/>
      <c r="B982" s="98" t="s">
        <v>1606</v>
      </c>
      <c r="C982" s="140">
        <v>843664.25</v>
      </c>
      <c r="D982" s="140">
        <v>831789.25</v>
      </c>
    </row>
    <row r="983" spans="1:4" ht="16.5" x14ac:dyDescent="0.3">
      <c r="A983" s="202"/>
      <c r="B983" s="98" t="s">
        <v>1607</v>
      </c>
      <c r="C983" s="140">
        <v>69540887.049999997</v>
      </c>
      <c r="D983" s="140">
        <v>69334744.569999993</v>
      </c>
    </row>
    <row r="984" spans="1:4" ht="16.5" x14ac:dyDescent="0.3">
      <c r="A984" s="202"/>
      <c r="B984" s="91" t="s">
        <v>1608</v>
      </c>
      <c r="C984" s="140">
        <v>2900590.66</v>
      </c>
      <c r="D984" s="140">
        <v>2900594.66</v>
      </c>
    </row>
    <row r="985" spans="1:4" ht="16.5" x14ac:dyDescent="0.3">
      <c r="A985" s="202"/>
      <c r="B985" s="98" t="s">
        <v>1609</v>
      </c>
      <c r="C985" s="140">
        <v>8150254.6299999999</v>
      </c>
      <c r="D985" s="140">
        <v>0</v>
      </c>
    </row>
    <row r="986" spans="1:4" ht="16.5" x14ac:dyDescent="0.3">
      <c r="A986" s="202"/>
      <c r="B986" s="98" t="s">
        <v>1610</v>
      </c>
      <c r="C986" s="140">
        <v>0</v>
      </c>
      <c r="D986" s="140">
        <v>8848514.5800000001</v>
      </c>
    </row>
    <row r="987" spans="1:4" ht="16.5" x14ac:dyDescent="0.3">
      <c r="A987" s="202"/>
      <c r="B987" s="98" t="s">
        <v>1611</v>
      </c>
      <c r="C987" s="140">
        <v>0</v>
      </c>
      <c r="D987" s="140">
        <v>38590780.899999999</v>
      </c>
    </row>
    <row r="988" spans="1:4" ht="16.5" x14ac:dyDescent="0.3">
      <c r="A988" s="202"/>
      <c r="B988" s="98" t="s">
        <v>1612</v>
      </c>
      <c r="C988" s="140">
        <v>0</v>
      </c>
      <c r="D988" s="140">
        <v>41129050.57</v>
      </c>
    </row>
    <row r="989" spans="1:4" ht="16.5" x14ac:dyDescent="0.3">
      <c r="A989" s="202"/>
      <c r="B989" s="98" t="s">
        <v>1613</v>
      </c>
      <c r="C989" s="140">
        <v>0</v>
      </c>
      <c r="D989" s="140">
        <v>8260541.4100000001</v>
      </c>
    </row>
    <row r="990" spans="1:4" ht="16.5" x14ac:dyDescent="0.3">
      <c r="A990" s="202"/>
      <c r="B990" s="99" t="s">
        <v>1614</v>
      </c>
      <c r="C990" s="182">
        <f>SUM(C977:C985)</f>
        <v>242779567.70000002</v>
      </c>
      <c r="D990" s="182">
        <f>SUM(D977:D989)</f>
        <v>340000081.88999999</v>
      </c>
    </row>
    <row r="991" spans="1:4" ht="17.25" thickBot="1" x14ac:dyDescent="0.35">
      <c r="A991" s="202"/>
      <c r="B991" s="99" t="s">
        <v>1124</v>
      </c>
      <c r="C991" s="192">
        <f>SUM(C970+C975+C990)</f>
        <v>695279567.70000005</v>
      </c>
      <c r="D991" s="192">
        <f>SUM(D970+D975+D990)</f>
        <v>1183500081.8899999</v>
      </c>
    </row>
    <row r="992" spans="1:4" ht="16.5" x14ac:dyDescent="0.3">
      <c r="A992" s="145"/>
      <c r="B992" s="99"/>
      <c r="C992" s="182"/>
      <c r="D992" s="182"/>
    </row>
    <row r="993" spans="1:4" ht="16.5" x14ac:dyDescent="0.3">
      <c r="A993" s="202">
        <v>4</v>
      </c>
      <c r="B993" s="115" t="s">
        <v>1615</v>
      </c>
      <c r="C993" s="182"/>
      <c r="D993" s="182"/>
    </row>
    <row r="994" spans="1:4" ht="16.5" x14ac:dyDescent="0.3">
      <c r="A994" s="202"/>
      <c r="B994" s="115" t="s">
        <v>1616</v>
      </c>
      <c r="C994" s="182"/>
      <c r="D994" s="182"/>
    </row>
    <row r="995" spans="1:4" ht="16.5" x14ac:dyDescent="0.3">
      <c r="A995" s="202" t="s">
        <v>446</v>
      </c>
      <c r="B995" s="98" t="s">
        <v>1617</v>
      </c>
      <c r="C995" s="140">
        <v>0</v>
      </c>
      <c r="D995" s="140">
        <v>1800000000</v>
      </c>
    </row>
    <row r="996" spans="1:4" ht="16.5" x14ac:dyDescent="0.3">
      <c r="A996" s="202" t="s">
        <v>448</v>
      </c>
      <c r="B996" s="98" t="s">
        <v>1618</v>
      </c>
      <c r="C996" s="140">
        <v>100000000</v>
      </c>
      <c r="D996" s="140">
        <v>90000000</v>
      </c>
    </row>
    <row r="997" spans="1:4" ht="16.5" x14ac:dyDescent="0.3">
      <c r="A997" s="202" t="s">
        <v>449</v>
      </c>
      <c r="B997" s="98" t="s">
        <v>1619</v>
      </c>
      <c r="C997" s="183">
        <v>557016500</v>
      </c>
      <c r="D997" s="183">
        <v>100000000</v>
      </c>
    </row>
    <row r="998" spans="1:4" ht="16.5" x14ac:dyDescent="0.3">
      <c r="A998" s="202" t="s">
        <v>451</v>
      </c>
      <c r="B998" s="98" t="s">
        <v>1620</v>
      </c>
      <c r="C998" s="140">
        <v>235767507.75</v>
      </c>
      <c r="D998" s="140">
        <v>174517137.62</v>
      </c>
    </row>
    <row r="999" spans="1:4" ht="16.5" x14ac:dyDescent="0.3">
      <c r="A999" s="202" t="s">
        <v>453</v>
      </c>
      <c r="B999" s="98" t="s">
        <v>1621</v>
      </c>
      <c r="C999" s="140">
        <v>0</v>
      </c>
      <c r="D999" s="140">
        <v>350000000</v>
      </c>
    </row>
    <row r="1000" spans="1:4" ht="16.5" x14ac:dyDescent="0.3">
      <c r="A1000" s="202" t="s">
        <v>1219</v>
      </c>
      <c r="B1000" s="98" t="s">
        <v>1622</v>
      </c>
      <c r="C1000" s="140">
        <v>0</v>
      </c>
      <c r="D1000" s="140">
        <v>1300000000</v>
      </c>
    </row>
    <row r="1001" spans="1:4" ht="16.5" x14ac:dyDescent="0.3">
      <c r="A1001" s="202" t="s">
        <v>1221</v>
      </c>
      <c r="B1001" s="98" t="s">
        <v>1623</v>
      </c>
      <c r="C1001" s="140">
        <v>0</v>
      </c>
      <c r="D1001" s="140">
        <v>21450000</v>
      </c>
    </row>
    <row r="1002" spans="1:4" ht="16.5" x14ac:dyDescent="0.3">
      <c r="A1002" s="202" t="s">
        <v>1247</v>
      </c>
      <c r="B1002" s="98" t="s">
        <v>1624</v>
      </c>
      <c r="C1002" s="140">
        <v>0</v>
      </c>
      <c r="D1002" s="140">
        <v>17992620.489999998</v>
      </c>
    </row>
    <row r="1003" spans="1:4" ht="17.25" thickBot="1" x14ac:dyDescent="0.35">
      <c r="A1003" s="202"/>
      <c r="B1003" s="94" t="s">
        <v>1470</v>
      </c>
      <c r="C1003" s="113">
        <f>SUM(C995:C1002)</f>
        <v>892784007.75</v>
      </c>
      <c r="D1003" s="113">
        <f>SUM(D995:D1002)</f>
        <v>3853959758.1099997</v>
      </c>
    </row>
    <row r="1004" spans="1:4" ht="16.5" x14ac:dyDescent="0.3">
      <c r="A1004" s="202"/>
      <c r="B1004" s="98"/>
      <c r="C1004" s="140"/>
      <c r="D1004" s="140"/>
    </row>
    <row r="1005" spans="1:4" ht="16.5" x14ac:dyDescent="0.3">
      <c r="A1005" s="202"/>
      <c r="B1005" s="186" t="s">
        <v>1625</v>
      </c>
      <c r="C1005" s="140"/>
      <c r="D1005" s="140"/>
    </row>
    <row r="1006" spans="1:4" ht="16.5" x14ac:dyDescent="0.3">
      <c r="A1006" s="202" t="s">
        <v>1178</v>
      </c>
      <c r="B1006" s="195" t="s">
        <v>1626</v>
      </c>
      <c r="C1006" s="140">
        <v>0</v>
      </c>
      <c r="D1006" s="140">
        <v>200000000</v>
      </c>
    </row>
    <row r="1007" spans="1:4" ht="15.75" x14ac:dyDescent="0.25">
      <c r="A1007" s="175"/>
      <c r="B1007" s="99" t="s">
        <v>1581</v>
      </c>
      <c r="C1007" s="182">
        <f>SUM(C1006)</f>
        <v>0</v>
      </c>
      <c r="D1007" s="182">
        <f>SUM(D1006)</f>
        <v>200000000</v>
      </c>
    </row>
    <row r="1008" spans="1:4" ht="15.75" x14ac:dyDescent="0.25">
      <c r="A1008" s="175"/>
      <c r="B1008" s="98"/>
      <c r="C1008" s="140"/>
      <c r="D1008" s="140"/>
    </row>
    <row r="1009" spans="1:4" ht="16.5" x14ac:dyDescent="0.3">
      <c r="A1009" s="143"/>
      <c r="B1009" s="91"/>
      <c r="C1009" s="148"/>
      <c r="D1009" s="148"/>
    </row>
    <row r="1010" spans="1:4" ht="23.25" x14ac:dyDescent="0.35">
      <c r="A1010" s="175">
        <v>52</v>
      </c>
      <c r="B1010" s="92" t="s">
        <v>0</v>
      </c>
      <c r="C1010" s="105"/>
      <c r="D1010" s="105"/>
    </row>
    <row r="1011" spans="1:4" ht="16.5" x14ac:dyDescent="0.3">
      <c r="A1011" s="143"/>
      <c r="B1011" s="94"/>
      <c r="C1011" s="170"/>
      <c r="D1011" s="170"/>
    </row>
    <row r="1012" spans="1:4" ht="16.5" x14ac:dyDescent="0.3">
      <c r="A1012" s="143"/>
      <c r="B1012" s="94" t="s">
        <v>859</v>
      </c>
      <c r="C1012" s="170"/>
      <c r="D1012" s="170"/>
    </row>
    <row r="1013" spans="1:4" ht="15.75" x14ac:dyDescent="0.25">
      <c r="A1013" s="209"/>
      <c r="B1013" s="94" t="s">
        <v>1583</v>
      </c>
      <c r="C1013" s="91"/>
      <c r="D1013" s="91"/>
    </row>
    <row r="1014" spans="1:4" ht="16.5" x14ac:dyDescent="0.3">
      <c r="A1014" s="176" t="s">
        <v>861</v>
      </c>
      <c r="B1014" s="96" t="s">
        <v>4</v>
      </c>
      <c r="C1014" s="96" t="s">
        <v>5</v>
      </c>
      <c r="D1014" s="96" t="s">
        <v>5</v>
      </c>
    </row>
    <row r="1015" spans="1:4" ht="16.5" x14ac:dyDescent="0.3">
      <c r="A1015" s="177" t="s">
        <v>6</v>
      </c>
      <c r="B1015" s="98"/>
      <c r="C1015" s="99" t="s">
        <v>7</v>
      </c>
      <c r="D1015" s="99" t="s">
        <v>7</v>
      </c>
    </row>
    <row r="1016" spans="1:4" ht="16.5" x14ac:dyDescent="0.3">
      <c r="A1016" s="145"/>
      <c r="B1016" s="98"/>
      <c r="C1016" s="99">
        <v>2011</v>
      </c>
      <c r="D1016" s="99">
        <v>2012</v>
      </c>
    </row>
    <row r="1017" spans="1:4" ht="17.25" thickBot="1" x14ac:dyDescent="0.35">
      <c r="A1017" s="178"/>
      <c r="B1017" s="103"/>
      <c r="C1017" s="104" t="s">
        <v>8</v>
      </c>
      <c r="D1017" s="104" t="s">
        <v>8</v>
      </c>
    </row>
    <row r="1018" spans="1:4" ht="16.5" x14ac:dyDescent="0.3">
      <c r="A1018" s="145"/>
      <c r="B1018" s="106" t="s">
        <v>1627</v>
      </c>
      <c r="C1018" s="99"/>
      <c r="D1018" s="99"/>
    </row>
    <row r="1019" spans="1:4" ht="16.5" x14ac:dyDescent="0.3">
      <c r="A1019" s="202"/>
      <c r="B1019" s="186" t="s">
        <v>1628</v>
      </c>
      <c r="C1019" s="140"/>
      <c r="D1019" s="140"/>
    </row>
    <row r="1020" spans="1:4" ht="16.5" x14ac:dyDescent="0.3">
      <c r="A1020" s="202" t="s">
        <v>1224</v>
      </c>
      <c r="B1020" s="195" t="s">
        <v>1626</v>
      </c>
      <c r="C1020" s="140">
        <v>0</v>
      </c>
      <c r="D1020" s="140">
        <v>600000000</v>
      </c>
    </row>
    <row r="1021" spans="1:4" ht="16.5" x14ac:dyDescent="0.3">
      <c r="A1021" s="145" t="s">
        <v>1226</v>
      </c>
      <c r="B1021" s="98" t="s">
        <v>1629</v>
      </c>
      <c r="C1021" s="140"/>
      <c r="D1021" s="140">
        <v>80000000</v>
      </c>
    </row>
    <row r="1022" spans="1:4" ht="16.5" x14ac:dyDescent="0.3">
      <c r="A1022" s="145" t="s">
        <v>1228</v>
      </c>
      <c r="B1022" s="98" t="s">
        <v>1630</v>
      </c>
      <c r="C1022" s="140">
        <v>47519036.939999998</v>
      </c>
      <c r="D1022" s="140">
        <v>0</v>
      </c>
    </row>
    <row r="1023" spans="1:4" ht="16.5" x14ac:dyDescent="0.3">
      <c r="A1023" s="145" t="s">
        <v>1253</v>
      </c>
      <c r="B1023" s="98" t="s">
        <v>1631</v>
      </c>
      <c r="C1023" s="140">
        <v>180000000</v>
      </c>
      <c r="D1023" s="183">
        <v>0</v>
      </c>
    </row>
    <row r="1024" spans="1:4" ht="16.5" x14ac:dyDescent="0.3">
      <c r="A1024" s="202"/>
      <c r="B1024" s="99" t="s">
        <v>1581</v>
      </c>
      <c r="C1024" s="182">
        <f>SUM(C1020:C1023)</f>
        <v>227519036.94</v>
      </c>
      <c r="D1024" s="182">
        <f>SUM(D1020:D1023)</f>
        <v>680000000</v>
      </c>
    </row>
    <row r="1025" spans="1:4" ht="16.5" x14ac:dyDescent="0.3">
      <c r="A1025" s="145"/>
      <c r="B1025" s="99"/>
      <c r="C1025" s="182"/>
      <c r="D1025" s="182"/>
    </row>
    <row r="1026" spans="1:4" ht="16.5" x14ac:dyDescent="0.3">
      <c r="A1026" s="143"/>
      <c r="B1026" s="106" t="s">
        <v>1632</v>
      </c>
      <c r="C1026" s="140"/>
      <c r="D1026" s="140"/>
    </row>
    <row r="1027" spans="1:4" ht="16.5" x14ac:dyDescent="0.3">
      <c r="A1027" s="143" t="s">
        <v>1255</v>
      </c>
      <c r="B1027" s="195" t="s">
        <v>1626</v>
      </c>
      <c r="C1027" s="140">
        <v>0</v>
      </c>
      <c r="D1027" s="140">
        <v>600000000</v>
      </c>
    </row>
    <row r="1028" spans="1:4" ht="16.5" x14ac:dyDescent="0.3">
      <c r="A1028" s="143" t="s">
        <v>1257</v>
      </c>
      <c r="B1028" s="91" t="s">
        <v>1633</v>
      </c>
      <c r="C1028" s="140">
        <v>750000000</v>
      </c>
      <c r="D1028" s="140">
        <v>80000000</v>
      </c>
    </row>
    <row r="1029" spans="1:4" ht="16.5" x14ac:dyDescent="0.3">
      <c r="A1029" s="143" t="s">
        <v>1259</v>
      </c>
      <c r="B1029" s="91" t="s">
        <v>1634</v>
      </c>
      <c r="C1029" s="140">
        <v>54310630.5</v>
      </c>
      <c r="D1029" s="190">
        <v>0</v>
      </c>
    </row>
    <row r="1030" spans="1:4" ht="16.5" x14ac:dyDescent="0.3">
      <c r="A1030" s="143" t="s">
        <v>1261</v>
      </c>
      <c r="B1030" s="91" t="s">
        <v>1635</v>
      </c>
      <c r="C1030" s="140">
        <v>39479211.799999997</v>
      </c>
      <c r="D1030" s="183">
        <v>0</v>
      </c>
    </row>
    <row r="1031" spans="1:4" ht="16.5" x14ac:dyDescent="0.3">
      <c r="A1031" s="143" t="s">
        <v>1263</v>
      </c>
      <c r="B1031" s="91" t="s">
        <v>1636</v>
      </c>
      <c r="C1031" s="140">
        <v>750000000</v>
      </c>
      <c r="D1031" s="183">
        <v>0</v>
      </c>
    </row>
    <row r="1032" spans="1:4" ht="16.5" x14ac:dyDescent="0.3">
      <c r="A1032" s="143"/>
      <c r="B1032" s="106"/>
      <c r="C1032" s="140"/>
      <c r="D1032" s="140"/>
    </row>
    <row r="1033" spans="1:4" ht="16.5" x14ac:dyDescent="0.3">
      <c r="A1033" s="143"/>
      <c r="B1033" s="99" t="s">
        <v>1581</v>
      </c>
      <c r="C1033" s="182">
        <f>SUM(C1027:C1032)</f>
        <v>1593789842.3</v>
      </c>
      <c r="D1033" s="182">
        <f>SUM(D1027:D1032)</f>
        <v>680000000</v>
      </c>
    </row>
    <row r="1034" spans="1:4" ht="16.5" x14ac:dyDescent="0.3">
      <c r="A1034" s="143"/>
      <c r="B1034" s="99"/>
      <c r="C1034" s="210"/>
      <c r="D1034" s="210"/>
    </row>
    <row r="1035" spans="1:4" ht="16.5" x14ac:dyDescent="0.3">
      <c r="A1035" s="143"/>
      <c r="B1035" s="106" t="s">
        <v>1637</v>
      </c>
      <c r="C1035" s="182"/>
      <c r="D1035" s="182"/>
    </row>
    <row r="1036" spans="1:4" ht="16.5" x14ac:dyDescent="0.3">
      <c r="A1036" s="143" t="s">
        <v>1265</v>
      </c>
      <c r="B1036" s="195" t="s">
        <v>1626</v>
      </c>
      <c r="C1036" s="182">
        <v>0</v>
      </c>
      <c r="D1036" s="140">
        <v>600000000</v>
      </c>
    </row>
    <row r="1037" spans="1:4" ht="16.5" x14ac:dyDescent="0.3">
      <c r="A1037" s="143"/>
      <c r="B1037" s="99" t="s">
        <v>1581</v>
      </c>
      <c r="C1037" s="182"/>
      <c r="D1037" s="182">
        <f>SUM(D1036)</f>
        <v>600000000</v>
      </c>
    </row>
    <row r="1038" spans="1:4" ht="16.5" x14ac:dyDescent="0.3">
      <c r="A1038" s="143"/>
      <c r="B1038" s="99" t="s">
        <v>1638</v>
      </c>
      <c r="C1038" s="182">
        <f>SUM(C1003+C1007+C1024+C1085+C1033+C1037)</f>
        <v>5080001576.79</v>
      </c>
      <c r="D1038" s="182">
        <f>SUM(D1003+D1007+D1024+D1033+D1037)</f>
        <v>6013959758.1099997</v>
      </c>
    </row>
    <row r="1039" spans="1:4" ht="16.5" x14ac:dyDescent="0.3">
      <c r="A1039" s="143"/>
      <c r="B1039" s="115" t="s">
        <v>1639</v>
      </c>
      <c r="C1039" s="182"/>
      <c r="D1039" s="182"/>
    </row>
    <row r="1040" spans="1:4" ht="16.5" x14ac:dyDescent="0.3">
      <c r="A1040" s="143"/>
      <c r="B1040" s="115" t="s">
        <v>1640</v>
      </c>
      <c r="C1040" s="182"/>
      <c r="D1040" s="182"/>
    </row>
    <row r="1041" spans="1:4" ht="16.5" x14ac:dyDescent="0.3">
      <c r="A1041" s="143" t="s">
        <v>1267</v>
      </c>
      <c r="B1041" s="98" t="s">
        <v>1641</v>
      </c>
      <c r="C1041" s="140">
        <v>700000000</v>
      </c>
      <c r="D1041" s="140">
        <v>750000000</v>
      </c>
    </row>
    <row r="1042" spans="1:4" ht="16.5" x14ac:dyDescent="0.3">
      <c r="A1042" s="143" t="s">
        <v>1269</v>
      </c>
      <c r="B1042" s="98" t="s">
        <v>1642</v>
      </c>
      <c r="C1042" s="140">
        <v>450000000</v>
      </c>
      <c r="D1042" s="140">
        <v>500000000</v>
      </c>
    </row>
    <row r="1043" spans="1:4" ht="16.5" x14ac:dyDescent="0.3">
      <c r="A1043" s="143" t="s">
        <v>1194</v>
      </c>
      <c r="B1043" s="98" t="s">
        <v>1643</v>
      </c>
      <c r="C1043" s="140">
        <v>850000000</v>
      </c>
      <c r="D1043" s="140">
        <v>1500000000</v>
      </c>
    </row>
    <row r="1044" spans="1:4" ht="16.5" x14ac:dyDescent="0.3">
      <c r="A1044" s="143" t="s">
        <v>1272</v>
      </c>
      <c r="B1044" s="98" t="s">
        <v>1644</v>
      </c>
      <c r="C1044" s="140">
        <v>50000000</v>
      </c>
      <c r="D1044" s="140">
        <v>30000000</v>
      </c>
    </row>
    <row r="1045" spans="1:4" ht="16.5" x14ac:dyDescent="0.3">
      <c r="A1045" s="143" t="s">
        <v>1274</v>
      </c>
      <c r="B1045" s="98" t="s">
        <v>1645</v>
      </c>
      <c r="C1045" s="140">
        <v>70938500</v>
      </c>
      <c r="D1045" s="140">
        <v>52533072.899999999</v>
      </c>
    </row>
    <row r="1046" spans="1:4" ht="16.5" x14ac:dyDescent="0.3">
      <c r="A1046" s="143" t="s">
        <v>1276</v>
      </c>
      <c r="B1046" s="98" t="s">
        <v>1646</v>
      </c>
      <c r="C1046" s="140">
        <v>138593598.80000001</v>
      </c>
      <c r="D1046" s="140">
        <v>84250845</v>
      </c>
    </row>
    <row r="1047" spans="1:4" ht="16.5" x14ac:dyDescent="0.3">
      <c r="A1047" s="143" t="s">
        <v>1380</v>
      </c>
      <c r="B1047" s="98" t="s">
        <v>1647</v>
      </c>
      <c r="C1047" s="140">
        <v>102052489.25</v>
      </c>
      <c r="D1047" s="140">
        <v>65987794.43</v>
      </c>
    </row>
    <row r="1048" spans="1:4" ht="16.5" x14ac:dyDescent="0.3">
      <c r="A1048" s="143" t="s">
        <v>1648</v>
      </c>
      <c r="B1048" s="98" t="s">
        <v>1649</v>
      </c>
      <c r="C1048" s="140">
        <v>200000000</v>
      </c>
      <c r="D1048" s="140">
        <v>0</v>
      </c>
    </row>
    <row r="1049" spans="1:4" ht="16.5" x14ac:dyDescent="0.3">
      <c r="A1049" s="143" t="s">
        <v>1650</v>
      </c>
      <c r="B1049" s="98" t="s">
        <v>1651</v>
      </c>
      <c r="C1049" s="140">
        <v>2965549.62</v>
      </c>
      <c r="D1049" s="140">
        <v>0</v>
      </c>
    </row>
    <row r="1050" spans="1:4" ht="16.5" x14ac:dyDescent="0.3">
      <c r="A1050" s="143"/>
      <c r="B1050" s="99" t="s">
        <v>1581</v>
      </c>
      <c r="C1050" s="182">
        <f>SUM(C1041:C1047)</f>
        <v>2361584588.0500002</v>
      </c>
      <c r="D1050" s="182">
        <f>SUM(D1041:D1049)</f>
        <v>2982771712.3299999</v>
      </c>
    </row>
    <row r="1051" spans="1:4" ht="16.5" x14ac:dyDescent="0.3">
      <c r="A1051" s="143"/>
      <c r="B1051" s="99"/>
      <c r="C1051" s="182"/>
      <c r="D1051" s="182"/>
    </row>
    <row r="1052" spans="1:4" ht="16.5" x14ac:dyDescent="0.3">
      <c r="A1052" s="143"/>
      <c r="B1052" s="186" t="s">
        <v>1625</v>
      </c>
      <c r="C1052" s="140"/>
      <c r="D1052" s="140"/>
    </row>
    <row r="1053" spans="1:4" ht="16.5" x14ac:dyDescent="0.3">
      <c r="A1053" s="143" t="s">
        <v>1652</v>
      </c>
      <c r="B1053" s="98" t="s">
        <v>1653</v>
      </c>
      <c r="C1053" s="140">
        <v>4889105</v>
      </c>
      <c r="D1053" s="140">
        <v>36678918.090000004</v>
      </c>
    </row>
    <row r="1054" spans="1:4" ht="16.5" x14ac:dyDescent="0.3">
      <c r="A1054" s="143" t="s">
        <v>1654</v>
      </c>
      <c r="B1054" s="98" t="s">
        <v>1655</v>
      </c>
      <c r="C1054" s="140">
        <v>133304005</v>
      </c>
      <c r="D1054" s="140">
        <v>10000000</v>
      </c>
    </row>
    <row r="1055" spans="1:4" ht="16.5" x14ac:dyDescent="0.3">
      <c r="A1055" s="143" t="s">
        <v>1656</v>
      </c>
      <c r="B1055" s="98" t="s">
        <v>1657</v>
      </c>
      <c r="C1055" s="140">
        <v>46216924.710000001</v>
      </c>
      <c r="D1055" s="140">
        <v>0</v>
      </c>
    </row>
    <row r="1056" spans="1:4" ht="16.5" x14ac:dyDescent="0.3">
      <c r="A1056" s="143" t="s">
        <v>1658</v>
      </c>
      <c r="B1056" s="98" t="s">
        <v>1659</v>
      </c>
      <c r="C1056" s="140">
        <v>45639689.700000003</v>
      </c>
      <c r="D1056" s="140">
        <v>0</v>
      </c>
    </row>
    <row r="1057" spans="1:4" ht="16.5" x14ac:dyDescent="0.3">
      <c r="A1057" s="143"/>
      <c r="B1057" s="99" t="s">
        <v>1581</v>
      </c>
      <c r="C1057" s="182">
        <f>SUM(C1053:C1054)</f>
        <v>138193110</v>
      </c>
      <c r="D1057" s="182">
        <f>SUM(D1053:D1054)</f>
        <v>46678918.090000004</v>
      </c>
    </row>
    <row r="1058" spans="1:4" ht="16.5" x14ac:dyDescent="0.3">
      <c r="A1058" s="143"/>
      <c r="B1058" s="98"/>
      <c r="C1058" s="140"/>
      <c r="D1058" s="140"/>
    </row>
    <row r="1059" spans="1:4" ht="16.5" x14ac:dyDescent="0.3">
      <c r="A1059" s="143"/>
      <c r="B1059" s="186" t="s">
        <v>1628</v>
      </c>
      <c r="C1059" s="140"/>
      <c r="D1059" s="140"/>
    </row>
    <row r="1060" spans="1:4" ht="16.5" x14ac:dyDescent="0.3">
      <c r="A1060" s="143" t="s">
        <v>1660</v>
      </c>
      <c r="B1060" s="98" t="s">
        <v>1661</v>
      </c>
      <c r="C1060" s="140">
        <v>120000000</v>
      </c>
      <c r="D1060" s="140">
        <v>50348500</v>
      </c>
    </row>
    <row r="1061" spans="1:4" ht="16.5" x14ac:dyDescent="0.3">
      <c r="A1061" s="143"/>
      <c r="B1061" s="99" t="s">
        <v>1581</v>
      </c>
      <c r="C1061" s="182">
        <f>SUM(C1059:C1060)</f>
        <v>120000000</v>
      </c>
      <c r="D1061" s="182">
        <f>SUM(D1059:D1060)</f>
        <v>50348500</v>
      </c>
    </row>
    <row r="1062" spans="1:4" ht="16.5" x14ac:dyDescent="0.3">
      <c r="A1062" s="143"/>
      <c r="B1062" s="98"/>
      <c r="C1062" s="140"/>
      <c r="D1062" s="140"/>
    </row>
    <row r="1063" spans="1:4" ht="16.5" x14ac:dyDescent="0.3">
      <c r="A1063" s="143"/>
      <c r="B1063" s="106" t="s">
        <v>1632</v>
      </c>
      <c r="C1063" s="140"/>
      <c r="D1063" s="140"/>
    </row>
    <row r="1064" spans="1:4" ht="16.5" x14ac:dyDescent="0.3">
      <c r="A1064" s="143" t="s">
        <v>1662</v>
      </c>
      <c r="B1064" s="91" t="s">
        <v>1663</v>
      </c>
      <c r="C1064" s="140">
        <v>82018492.5</v>
      </c>
      <c r="D1064" s="140">
        <v>119505001</v>
      </c>
    </row>
    <row r="1065" spans="1:4" ht="16.5" x14ac:dyDescent="0.3">
      <c r="A1065" s="143" t="s">
        <v>1664</v>
      </c>
      <c r="B1065" s="91" t="s">
        <v>1665</v>
      </c>
      <c r="C1065" s="140">
        <v>131772828</v>
      </c>
      <c r="D1065" s="140">
        <v>10000000</v>
      </c>
    </row>
    <row r="1066" spans="1:4" ht="16.5" x14ac:dyDescent="0.3">
      <c r="A1066" s="143"/>
      <c r="B1066" s="99" t="s">
        <v>1581</v>
      </c>
      <c r="C1066" s="182">
        <f>SUM(C1064:C1065)</f>
        <v>213791320.5</v>
      </c>
      <c r="D1066" s="182">
        <f>SUM(D1064:D1065)</f>
        <v>129505001</v>
      </c>
    </row>
    <row r="1067" spans="1:4" ht="16.5" x14ac:dyDescent="0.3">
      <c r="A1067" s="143"/>
    </row>
    <row r="1069" spans="1:4" ht="23.25" x14ac:dyDescent="0.35">
      <c r="A1069" s="211"/>
      <c r="B1069" s="92" t="s">
        <v>0</v>
      </c>
      <c r="D1069">
        <v>53</v>
      </c>
    </row>
    <row r="1070" spans="1:4" ht="16.5" x14ac:dyDescent="0.3">
      <c r="A1070" s="143"/>
      <c r="B1070" s="94"/>
      <c r="C1070" s="170"/>
      <c r="D1070" s="170"/>
    </row>
    <row r="1071" spans="1:4" ht="16.5" x14ac:dyDescent="0.3">
      <c r="A1071" s="143"/>
      <c r="B1071" s="94" t="s">
        <v>859</v>
      </c>
      <c r="C1071" s="170"/>
      <c r="D1071" s="170"/>
    </row>
    <row r="1072" spans="1:4" ht="15.75" x14ac:dyDescent="0.25">
      <c r="A1072" s="209"/>
      <c r="B1072" s="94" t="s">
        <v>1583</v>
      </c>
      <c r="C1072" s="91"/>
      <c r="D1072" s="91"/>
    </row>
    <row r="1073" spans="1:4" ht="16.5" x14ac:dyDescent="0.3">
      <c r="A1073" s="176" t="s">
        <v>861</v>
      </c>
      <c r="B1073" s="96" t="s">
        <v>4</v>
      </c>
      <c r="C1073" s="96" t="s">
        <v>5</v>
      </c>
      <c r="D1073" s="96" t="s">
        <v>5</v>
      </c>
    </row>
    <row r="1074" spans="1:4" ht="16.5" x14ac:dyDescent="0.3">
      <c r="A1074" s="177" t="s">
        <v>6</v>
      </c>
      <c r="B1074" s="98"/>
      <c r="C1074" s="99" t="s">
        <v>7</v>
      </c>
      <c r="D1074" s="99" t="s">
        <v>7</v>
      </c>
    </row>
    <row r="1075" spans="1:4" ht="16.5" x14ac:dyDescent="0.3">
      <c r="A1075" s="145"/>
      <c r="B1075" s="98"/>
      <c r="C1075" s="99">
        <v>2011</v>
      </c>
      <c r="D1075" s="99">
        <v>2012</v>
      </c>
    </row>
    <row r="1076" spans="1:4" ht="17.25" thickBot="1" x14ac:dyDescent="0.35">
      <c r="A1076" s="178"/>
      <c r="B1076" s="103"/>
      <c r="C1076" s="104" t="s">
        <v>8</v>
      </c>
      <c r="D1076" s="104" t="s">
        <v>8</v>
      </c>
    </row>
    <row r="1077" spans="1:4" ht="16.5" x14ac:dyDescent="0.3">
      <c r="A1077" s="145"/>
      <c r="B1077" s="98"/>
      <c r="C1077" s="99"/>
      <c r="D1077" s="99"/>
    </row>
    <row r="1078" spans="1:4" ht="16.5" x14ac:dyDescent="0.3">
      <c r="A1078" s="143"/>
      <c r="B1078" s="106" t="s">
        <v>1637</v>
      </c>
      <c r="C1078" s="99"/>
      <c r="D1078" s="99"/>
    </row>
    <row r="1079" spans="1:4" ht="16.5" x14ac:dyDescent="0.3">
      <c r="A1079" s="143" t="s">
        <v>1666</v>
      </c>
      <c r="B1079" s="91" t="s">
        <v>1667</v>
      </c>
      <c r="C1079" s="140">
        <v>600000000</v>
      </c>
      <c r="D1079" s="140">
        <v>300000000</v>
      </c>
    </row>
    <row r="1080" spans="1:4" ht="16.5" x14ac:dyDescent="0.3">
      <c r="A1080" s="143" t="s">
        <v>1668</v>
      </c>
      <c r="B1080" s="91" t="s">
        <v>1669</v>
      </c>
      <c r="C1080" s="140">
        <v>600000000</v>
      </c>
      <c r="D1080" s="140">
        <v>400000000</v>
      </c>
    </row>
    <row r="1081" spans="1:4" ht="16.5" x14ac:dyDescent="0.3">
      <c r="A1081" s="143" t="s">
        <v>1670</v>
      </c>
      <c r="B1081" s="91" t="s">
        <v>1671</v>
      </c>
      <c r="C1081" s="140">
        <v>1500000000</v>
      </c>
      <c r="D1081" s="140">
        <v>200000000</v>
      </c>
    </row>
    <row r="1082" spans="1:4" ht="16.5" x14ac:dyDescent="0.3">
      <c r="A1082" s="143" t="s">
        <v>1672</v>
      </c>
      <c r="B1082" s="91" t="s">
        <v>1673</v>
      </c>
      <c r="C1082" s="140">
        <v>59709939</v>
      </c>
      <c r="D1082" s="140">
        <v>41518478.18</v>
      </c>
    </row>
    <row r="1083" spans="1:4" ht="16.5" x14ac:dyDescent="0.3">
      <c r="A1083" s="143" t="s">
        <v>1674</v>
      </c>
      <c r="B1083" s="91" t="s">
        <v>1675</v>
      </c>
      <c r="C1083" s="140">
        <v>118000831.8</v>
      </c>
      <c r="D1083" s="212">
        <v>0</v>
      </c>
    </row>
    <row r="1084" spans="1:4" ht="16.5" x14ac:dyDescent="0.3">
      <c r="A1084" s="143" t="s">
        <v>1676</v>
      </c>
      <c r="B1084" s="91" t="s">
        <v>1677</v>
      </c>
      <c r="C1084" s="140">
        <v>88197919</v>
      </c>
      <c r="D1084" s="212">
        <v>0</v>
      </c>
    </row>
    <row r="1085" spans="1:4" ht="16.5" x14ac:dyDescent="0.3">
      <c r="A1085" s="143"/>
      <c r="B1085" s="99" t="s">
        <v>1581</v>
      </c>
      <c r="C1085" s="182">
        <f>SUM(C1080:C1084)</f>
        <v>2365908689.8000002</v>
      </c>
      <c r="D1085" s="182">
        <f>SUM(D1079:D1084)</f>
        <v>941518478.17999995</v>
      </c>
    </row>
    <row r="1086" spans="1:4" ht="16.5" x14ac:dyDescent="0.3">
      <c r="A1086" s="143"/>
      <c r="B1086" s="99" t="s">
        <v>1678</v>
      </c>
      <c r="C1086" s="182">
        <f>SUM(C1050+C1057+C1061+C1066+C1085)</f>
        <v>5199477708.3500004</v>
      </c>
      <c r="D1086" s="182">
        <f>SUM(D1050+D1057+D1061+D1066+D1085)</f>
        <v>4150822609.5999999</v>
      </c>
    </row>
    <row r="1087" spans="1:4" ht="16.5" x14ac:dyDescent="0.3">
      <c r="A1087" s="143"/>
      <c r="B1087" s="109"/>
      <c r="C1087" s="182"/>
      <c r="D1087" s="182"/>
    </row>
    <row r="1088" spans="1:4" ht="15.75" x14ac:dyDescent="0.25">
      <c r="A1088" s="175"/>
      <c r="B1088" s="99" t="s">
        <v>1679</v>
      </c>
      <c r="C1088" s="182">
        <f>SUM(C1038+C1086)</f>
        <v>10279479285.139999</v>
      </c>
      <c r="D1088" s="182">
        <f>SUM(D1038+D1086)</f>
        <v>10164782367.709999</v>
      </c>
    </row>
    <row r="1089" spans="1:4" ht="16.5" x14ac:dyDescent="0.3">
      <c r="A1089" s="145"/>
      <c r="B1089" s="98"/>
      <c r="C1089" s="99"/>
      <c r="D1089" s="99"/>
    </row>
    <row r="1090" spans="1:4" ht="16.5" x14ac:dyDescent="0.3">
      <c r="A1090" s="143">
        <v>5</v>
      </c>
      <c r="B1090" s="109" t="s">
        <v>1680</v>
      </c>
      <c r="C1090" s="140"/>
      <c r="D1090" s="140"/>
    </row>
    <row r="1091" spans="1:4" ht="16.5" x14ac:dyDescent="0.3">
      <c r="A1091" s="143"/>
      <c r="B1091" s="106" t="s">
        <v>1681</v>
      </c>
      <c r="C1091" s="140"/>
      <c r="D1091" s="140"/>
    </row>
    <row r="1092" spans="1:4" ht="16.5" x14ac:dyDescent="0.3">
      <c r="A1092" s="143" t="s">
        <v>446</v>
      </c>
      <c r="B1092" s="213" t="s">
        <v>1682</v>
      </c>
      <c r="C1092" s="140">
        <v>250000000</v>
      </c>
      <c r="D1092" s="140">
        <v>100000000</v>
      </c>
    </row>
    <row r="1093" spans="1:4" ht="16.5" x14ac:dyDescent="0.3">
      <c r="A1093" s="143" t="s">
        <v>448</v>
      </c>
      <c r="B1093" s="91" t="s">
        <v>1683</v>
      </c>
      <c r="C1093">
        <v>900000000</v>
      </c>
      <c r="D1093" s="140">
        <v>1000000000</v>
      </c>
    </row>
    <row r="1094" spans="1:4" ht="16.5" x14ac:dyDescent="0.3">
      <c r="A1094" s="143" t="s">
        <v>449</v>
      </c>
      <c r="B1094" s="91" t="s">
        <v>1684</v>
      </c>
      <c r="C1094" s="140">
        <v>450000000</v>
      </c>
      <c r="D1094" s="140">
        <v>250000000</v>
      </c>
    </row>
    <row r="1095" spans="1:4" ht="16.5" x14ac:dyDescent="0.3">
      <c r="A1095" s="202" t="s">
        <v>451</v>
      </c>
      <c r="B1095" s="91" t="s">
        <v>1685</v>
      </c>
      <c r="C1095" s="140">
        <v>400000000</v>
      </c>
      <c r="D1095" s="140">
        <v>320000000</v>
      </c>
    </row>
    <row r="1096" spans="1:4" ht="15.75" x14ac:dyDescent="0.25">
      <c r="A1096" s="175" t="s">
        <v>453</v>
      </c>
      <c r="B1096" s="91" t="s">
        <v>1686</v>
      </c>
      <c r="C1096" s="140">
        <v>0</v>
      </c>
      <c r="D1096" s="140">
        <v>120000000</v>
      </c>
    </row>
    <row r="1097" spans="1:4" ht="15.75" x14ac:dyDescent="0.25">
      <c r="A1097" s="175" t="s">
        <v>1219</v>
      </c>
      <c r="B1097" s="91" t="s">
        <v>1687</v>
      </c>
      <c r="C1097" s="140">
        <v>600000000</v>
      </c>
      <c r="D1097" s="183">
        <v>0</v>
      </c>
    </row>
    <row r="1098" spans="1:4" ht="16.5" x14ac:dyDescent="0.3">
      <c r="A1098" s="202" t="s">
        <v>1221</v>
      </c>
      <c r="B1098" s="91" t="s">
        <v>1688</v>
      </c>
      <c r="C1098" s="140">
        <v>900000000</v>
      </c>
      <c r="D1098" s="140">
        <v>0</v>
      </c>
    </row>
    <row r="1099" spans="1:4" ht="16.5" x14ac:dyDescent="0.3">
      <c r="A1099" s="143" t="s">
        <v>1247</v>
      </c>
      <c r="B1099" s="91" t="s">
        <v>1689</v>
      </c>
      <c r="C1099" s="140">
        <v>50551545</v>
      </c>
      <c r="D1099" s="140">
        <v>0</v>
      </c>
    </row>
    <row r="1100" spans="1:4" ht="16.5" x14ac:dyDescent="0.3">
      <c r="A1100" s="143" t="s">
        <v>1178</v>
      </c>
      <c r="B1100" s="91" t="s">
        <v>1690</v>
      </c>
      <c r="C1100" s="183">
        <v>0</v>
      </c>
      <c r="D1100" s="183">
        <v>5000000000</v>
      </c>
    </row>
    <row r="1101" spans="1:4" ht="17.25" thickBot="1" x14ac:dyDescent="0.35">
      <c r="A1101" s="145"/>
      <c r="B1101" s="99" t="s">
        <v>1581</v>
      </c>
      <c r="C1101" s="113">
        <f>SUM(C1092:C1100)</f>
        <v>3550551545</v>
      </c>
      <c r="D1101" s="113">
        <f>SUM(D1092:D1100)</f>
        <v>6790000000</v>
      </c>
    </row>
    <row r="1102" spans="1:4" ht="16.5" x14ac:dyDescent="0.3">
      <c r="A1102" s="145"/>
      <c r="B1102" s="98"/>
      <c r="C1102" s="99"/>
      <c r="D1102" s="99"/>
    </row>
    <row r="1103" spans="1:4" ht="16.5" x14ac:dyDescent="0.3">
      <c r="A1103" s="143"/>
      <c r="B1103" s="106" t="s">
        <v>1625</v>
      </c>
      <c r="C1103" s="140"/>
      <c r="D1103" s="140"/>
    </row>
    <row r="1104" spans="1:4" ht="16.5" x14ac:dyDescent="0.3">
      <c r="A1104" s="143" t="s">
        <v>1224</v>
      </c>
      <c r="B1104" s="91" t="s">
        <v>1691</v>
      </c>
      <c r="C1104" s="140">
        <v>117029290.18000001</v>
      </c>
      <c r="D1104" s="140">
        <v>120000000</v>
      </c>
    </row>
    <row r="1105" spans="1:4" ht="16.5" x14ac:dyDescent="0.3">
      <c r="A1105" s="143" t="s">
        <v>1226</v>
      </c>
      <c r="B1105" s="91" t="s">
        <v>1692</v>
      </c>
      <c r="C1105" s="140">
        <v>100000000</v>
      </c>
      <c r="D1105" s="140">
        <v>130000000</v>
      </c>
    </row>
    <row r="1106" spans="1:4" ht="17.25" thickBot="1" x14ac:dyDescent="0.35">
      <c r="A1106" s="143"/>
      <c r="B1106" s="99" t="s">
        <v>1581</v>
      </c>
      <c r="C1106" s="113">
        <f>SUM(C1104:C1105)</f>
        <v>217029290.18000001</v>
      </c>
      <c r="D1106" s="113">
        <f>SUM(D1104:D1105)</f>
        <v>250000000</v>
      </c>
    </row>
    <row r="1107" spans="1:4" ht="16.5" x14ac:dyDescent="0.3">
      <c r="A1107" s="143"/>
      <c r="B1107" s="99"/>
      <c r="C1107" s="148"/>
      <c r="D1107" s="148"/>
    </row>
    <row r="1108" spans="1:4" ht="15.75" x14ac:dyDescent="0.25">
      <c r="A1108" s="175"/>
      <c r="B1108" s="106" t="s">
        <v>1628</v>
      </c>
      <c r="C1108" s="140"/>
      <c r="D1108" s="140"/>
    </row>
    <row r="1109" spans="1:4" ht="15.75" x14ac:dyDescent="0.25">
      <c r="A1109" s="175" t="s">
        <v>1228</v>
      </c>
      <c r="B1109" s="91" t="s">
        <v>1693</v>
      </c>
      <c r="C1109" s="140">
        <v>200000000</v>
      </c>
      <c r="D1109" s="140">
        <v>160000000</v>
      </c>
    </row>
    <row r="1110" spans="1:4" ht="15.75" x14ac:dyDescent="0.25">
      <c r="A1110" s="175" t="s">
        <v>1253</v>
      </c>
      <c r="B1110" s="91" t="s">
        <v>1694</v>
      </c>
      <c r="C1110" s="140">
        <v>300000000</v>
      </c>
      <c r="D1110" s="140">
        <v>200000000</v>
      </c>
    </row>
    <row r="1111" spans="1:4" ht="16.5" x14ac:dyDescent="0.3">
      <c r="A1111" s="143" t="s">
        <v>1255</v>
      </c>
      <c r="B1111" s="91" t="s">
        <v>1695</v>
      </c>
      <c r="C1111" s="140">
        <v>673215153.75</v>
      </c>
      <c r="D1111" s="140">
        <v>0</v>
      </c>
    </row>
    <row r="1112" spans="1:4" ht="16.5" x14ac:dyDescent="0.3">
      <c r="A1112" s="143" t="s">
        <v>1257</v>
      </c>
      <c r="B1112" s="91" t="s">
        <v>1696</v>
      </c>
      <c r="C1112" s="140">
        <v>350000000</v>
      </c>
      <c r="D1112" s="140">
        <v>0</v>
      </c>
    </row>
    <row r="1113" spans="1:4" ht="16.5" x14ac:dyDescent="0.3">
      <c r="A1113" s="143" t="s">
        <v>1259</v>
      </c>
      <c r="B1113" s="91" t="s">
        <v>1697</v>
      </c>
      <c r="C1113" s="140">
        <v>50000000</v>
      </c>
      <c r="D1113" s="140">
        <v>0</v>
      </c>
    </row>
    <row r="1114" spans="1:4" ht="16.5" thickBot="1" x14ac:dyDescent="0.3">
      <c r="A1114" s="175"/>
      <c r="B1114" s="99" t="s">
        <v>1581</v>
      </c>
      <c r="C1114" s="113">
        <f>SUM(C1109:C1113)</f>
        <v>1573215153.75</v>
      </c>
      <c r="D1114" s="113">
        <f>SUM(D1109:D1113)</f>
        <v>360000000</v>
      </c>
    </row>
    <row r="1115" spans="1:4" ht="15.75" x14ac:dyDescent="0.25">
      <c r="A1115" s="175"/>
      <c r="B1115" s="91"/>
      <c r="C1115" s="140"/>
      <c r="D1115" s="140"/>
    </row>
    <row r="1116" spans="1:4" ht="15.75" x14ac:dyDescent="0.25">
      <c r="A1116" s="175"/>
      <c r="B1116" s="106" t="s">
        <v>1698</v>
      </c>
      <c r="C1116" s="140"/>
      <c r="D1116" s="140"/>
    </row>
    <row r="1117" spans="1:4" ht="15.75" x14ac:dyDescent="0.25">
      <c r="A1117" s="175" t="s">
        <v>1261</v>
      </c>
      <c r="B1117" s="91" t="s">
        <v>1699</v>
      </c>
      <c r="C1117" s="140">
        <v>300000000</v>
      </c>
      <c r="D1117" s="140">
        <v>160000000</v>
      </c>
    </row>
    <row r="1118" spans="1:4" ht="15.75" x14ac:dyDescent="0.25">
      <c r="A1118" s="175" t="s">
        <v>1263</v>
      </c>
      <c r="B1118" s="91" t="s">
        <v>1700</v>
      </c>
      <c r="C1118" s="140">
        <v>200000000</v>
      </c>
      <c r="D1118" s="140">
        <v>200000000</v>
      </c>
    </row>
    <row r="1119" spans="1:4" ht="16.5" x14ac:dyDescent="0.3">
      <c r="A1119" s="143" t="s">
        <v>1265</v>
      </c>
      <c r="B1119" s="91" t="s">
        <v>1701</v>
      </c>
      <c r="C1119" s="140">
        <v>150000000</v>
      </c>
      <c r="D1119" s="140">
        <v>0</v>
      </c>
    </row>
    <row r="1120" spans="1:4" ht="17.25" thickBot="1" x14ac:dyDescent="0.35">
      <c r="A1120" s="145"/>
      <c r="B1120" s="99" t="s">
        <v>1581</v>
      </c>
      <c r="C1120" s="113">
        <f>SUM(C1117:C1119)</f>
        <v>650000000</v>
      </c>
      <c r="D1120" s="113">
        <f>SUM(D1117:D1119)</f>
        <v>360000000</v>
      </c>
    </row>
    <row r="1121" spans="1:4" ht="16.5" x14ac:dyDescent="0.3">
      <c r="A1121" s="145"/>
      <c r="B1121" s="99"/>
      <c r="C1121" s="148"/>
      <c r="D1121" s="148"/>
    </row>
    <row r="1122" spans="1:4" ht="16.5" x14ac:dyDescent="0.3">
      <c r="A1122" s="145"/>
      <c r="B1122" s="99"/>
      <c r="C1122" s="148"/>
      <c r="D1122" s="148"/>
    </row>
    <row r="1123" spans="1:4" ht="23.25" x14ac:dyDescent="0.35">
      <c r="A1123" s="175">
        <v>54</v>
      </c>
      <c r="B1123" s="92" t="s">
        <v>0</v>
      </c>
      <c r="C1123" s="105"/>
      <c r="D1123" s="105"/>
    </row>
    <row r="1124" spans="1:4" ht="16.5" x14ac:dyDescent="0.3">
      <c r="A1124" s="143"/>
      <c r="B1124" s="94"/>
      <c r="C1124" s="170"/>
      <c r="D1124" s="170"/>
    </row>
    <row r="1125" spans="1:4" ht="16.5" x14ac:dyDescent="0.3">
      <c r="A1125" s="143"/>
      <c r="B1125" s="94" t="s">
        <v>859</v>
      </c>
      <c r="C1125" s="170"/>
      <c r="D1125" s="170"/>
    </row>
    <row r="1126" spans="1:4" ht="16.5" x14ac:dyDescent="0.3">
      <c r="A1126" s="143"/>
      <c r="B1126" s="94" t="s">
        <v>1583</v>
      </c>
      <c r="C1126" s="170"/>
      <c r="D1126" s="170"/>
    </row>
    <row r="1127" spans="1:4" ht="15.75" x14ac:dyDescent="0.25">
      <c r="A1127" s="209"/>
      <c r="B1127" s="94"/>
      <c r="C1127" s="91"/>
      <c r="D1127" s="91"/>
    </row>
    <row r="1128" spans="1:4" ht="16.5" x14ac:dyDescent="0.3">
      <c r="A1128" s="176" t="s">
        <v>861</v>
      </c>
      <c r="B1128" s="96" t="s">
        <v>4</v>
      </c>
      <c r="C1128" s="96" t="s">
        <v>5</v>
      </c>
      <c r="D1128" s="96" t="s">
        <v>5</v>
      </c>
    </row>
    <row r="1129" spans="1:4" ht="16.5" x14ac:dyDescent="0.3">
      <c r="A1129" s="177" t="s">
        <v>6</v>
      </c>
      <c r="B1129" s="98"/>
      <c r="C1129" s="99" t="s">
        <v>7</v>
      </c>
      <c r="D1129" s="99" t="s">
        <v>7</v>
      </c>
    </row>
    <row r="1130" spans="1:4" ht="16.5" x14ac:dyDescent="0.3">
      <c r="A1130" s="145"/>
      <c r="B1130" s="98"/>
      <c r="C1130" s="99">
        <v>2011</v>
      </c>
      <c r="D1130" s="99">
        <v>2012</v>
      </c>
    </row>
    <row r="1131" spans="1:4" ht="17.25" thickBot="1" x14ac:dyDescent="0.35">
      <c r="A1131" s="178"/>
      <c r="B1131" s="103"/>
      <c r="C1131" s="104" t="s">
        <v>8</v>
      </c>
      <c r="D1131" s="104" t="s">
        <v>8</v>
      </c>
    </row>
    <row r="1132" spans="1:4" ht="16.5" x14ac:dyDescent="0.3">
      <c r="A1132" s="143"/>
      <c r="B1132" s="186" t="s">
        <v>1702</v>
      </c>
      <c r="C1132" s="165"/>
      <c r="D1132" s="165"/>
    </row>
    <row r="1133" spans="1:4" ht="15.75" x14ac:dyDescent="0.25">
      <c r="A1133" s="175"/>
      <c r="B1133" s="111"/>
      <c r="C1133" s="111"/>
      <c r="D1133" s="111"/>
    </row>
    <row r="1134" spans="1:4" ht="16.5" x14ac:dyDescent="0.3">
      <c r="A1134" s="143"/>
      <c r="B1134" s="106" t="s">
        <v>1703</v>
      </c>
      <c r="C1134" s="3"/>
      <c r="D1134" s="3"/>
    </row>
    <row r="1135" spans="1:4" ht="16.5" x14ac:dyDescent="0.3">
      <c r="A1135" s="143" t="s">
        <v>1267</v>
      </c>
      <c r="B1135" s="91" t="s">
        <v>1704</v>
      </c>
      <c r="C1135" s="140">
        <v>300000000</v>
      </c>
      <c r="D1135" s="140">
        <v>160000000</v>
      </c>
    </row>
    <row r="1136" spans="1:4" ht="16.5" x14ac:dyDescent="0.3">
      <c r="A1136" s="143" t="s">
        <v>1269</v>
      </c>
      <c r="B1136" s="91" t="s">
        <v>1705</v>
      </c>
      <c r="C1136" s="140">
        <v>200000000</v>
      </c>
      <c r="D1136" s="140">
        <v>200000000</v>
      </c>
    </row>
    <row r="1137" spans="1:4" ht="16.5" x14ac:dyDescent="0.3">
      <c r="A1137" s="143" t="s">
        <v>1194</v>
      </c>
      <c r="B1137" s="91" t="s">
        <v>1706</v>
      </c>
      <c r="C1137" s="165">
        <v>1502531684</v>
      </c>
      <c r="D1137" s="165"/>
    </row>
    <row r="1138" spans="1:4" ht="16.5" x14ac:dyDescent="0.3">
      <c r="A1138" s="143" t="s">
        <v>1272</v>
      </c>
      <c r="B1138" s="91" t="s">
        <v>1707</v>
      </c>
      <c r="C1138" s="140">
        <v>0</v>
      </c>
      <c r="D1138" s="140">
        <v>0</v>
      </c>
    </row>
    <row r="1139" spans="1:4" ht="16.5" x14ac:dyDescent="0.3">
      <c r="A1139" s="143" t="s">
        <v>1274</v>
      </c>
      <c r="B1139" s="91" t="s">
        <v>1708</v>
      </c>
      <c r="C1139" s="140">
        <v>0</v>
      </c>
      <c r="D1139" s="140">
        <v>0</v>
      </c>
    </row>
    <row r="1140" spans="1:4" ht="17.25" thickBot="1" x14ac:dyDescent="0.35">
      <c r="A1140" s="143"/>
      <c r="B1140" s="99" t="s">
        <v>1581</v>
      </c>
      <c r="C1140" s="113">
        <f>SUM(C1135:C1139)</f>
        <v>2002531684</v>
      </c>
      <c r="D1140" s="113">
        <f>SUM(D1135:D1139)</f>
        <v>360000000</v>
      </c>
    </row>
    <row r="1141" spans="1:4" ht="17.25" thickBot="1" x14ac:dyDescent="0.35">
      <c r="A1141" s="143"/>
      <c r="B1141" s="99"/>
      <c r="C1141" s="113"/>
      <c r="D1141" s="113"/>
    </row>
    <row r="1142" spans="1:4" ht="17.25" thickBot="1" x14ac:dyDescent="0.35">
      <c r="A1142" s="143"/>
      <c r="B1142" s="109" t="s">
        <v>1709</v>
      </c>
      <c r="C1142" s="192">
        <f>SUM(C1101+C1106+C1114+C1120+C1140)</f>
        <v>7993327672.9300003</v>
      </c>
      <c r="D1142" s="192">
        <f>SUM(D1101+D1106+D1114+D1120+D1140)</f>
        <v>8120000000</v>
      </c>
    </row>
    <row r="1143" spans="1:4" ht="16.5" x14ac:dyDescent="0.3">
      <c r="A1143" s="143"/>
      <c r="B1143" s="109"/>
      <c r="C1143" s="182"/>
      <c r="D1143" s="182"/>
    </row>
    <row r="1144" spans="1:4" ht="16.5" x14ac:dyDescent="0.3">
      <c r="A1144" s="143"/>
      <c r="B1144" s="109" t="s">
        <v>1710</v>
      </c>
      <c r="C1144" s="182"/>
      <c r="D1144" s="182"/>
    </row>
    <row r="1145" spans="1:4" ht="16.5" x14ac:dyDescent="0.3">
      <c r="A1145" s="143">
        <v>6</v>
      </c>
      <c r="B1145" s="91" t="s">
        <v>1711</v>
      </c>
      <c r="C1145" s="140">
        <v>25000000</v>
      </c>
      <c r="D1145" s="140">
        <v>71500000</v>
      </c>
    </row>
    <row r="1146" spans="1:4" ht="16.5" x14ac:dyDescent="0.3">
      <c r="A1146" s="143">
        <v>7</v>
      </c>
      <c r="B1146" s="91" t="s">
        <v>1712</v>
      </c>
      <c r="C1146" s="140"/>
      <c r="D1146" s="140"/>
    </row>
    <row r="1147" spans="1:4" ht="16.5" x14ac:dyDescent="0.3">
      <c r="A1147" s="143"/>
      <c r="B1147" s="91" t="s">
        <v>1713</v>
      </c>
      <c r="C1147" s="140">
        <v>75000000</v>
      </c>
      <c r="D1147" s="140">
        <v>79777265</v>
      </c>
    </row>
    <row r="1148" spans="1:4" ht="16.5" x14ac:dyDescent="0.3">
      <c r="A1148" s="143">
        <v>8</v>
      </c>
      <c r="B1148" s="91" t="s">
        <v>1714</v>
      </c>
      <c r="C1148" s="140">
        <v>0</v>
      </c>
      <c r="D1148" s="140"/>
    </row>
    <row r="1149" spans="1:4" ht="16.5" x14ac:dyDescent="0.3">
      <c r="A1149" s="143"/>
      <c r="B1149" s="91" t="s">
        <v>1715</v>
      </c>
      <c r="C1149" s="140">
        <v>370000000</v>
      </c>
      <c r="D1149" s="140">
        <v>323000000</v>
      </c>
    </row>
    <row r="1150" spans="1:4" ht="16.5" x14ac:dyDescent="0.3">
      <c r="A1150" s="143">
        <v>9</v>
      </c>
      <c r="B1150" s="91" t="s">
        <v>1716</v>
      </c>
      <c r="C1150" s="140">
        <v>30000000</v>
      </c>
      <c r="D1150" s="140">
        <v>1245285.3999999999</v>
      </c>
    </row>
    <row r="1151" spans="1:4" ht="16.5" x14ac:dyDescent="0.3">
      <c r="A1151" s="143">
        <v>10</v>
      </c>
      <c r="B1151" s="91" t="s">
        <v>1717</v>
      </c>
      <c r="C1151" s="140">
        <v>30000000</v>
      </c>
      <c r="D1151" s="140"/>
    </row>
    <row r="1152" spans="1:4" ht="16.5" x14ac:dyDescent="0.3">
      <c r="A1152" s="143"/>
      <c r="B1152" s="91" t="s">
        <v>1718</v>
      </c>
      <c r="C1152" s="140">
        <v>0</v>
      </c>
      <c r="D1152" s="140">
        <v>3000000</v>
      </c>
    </row>
    <row r="1153" spans="1:4" ht="16.5" x14ac:dyDescent="0.3">
      <c r="A1153" s="143" t="s">
        <v>1719</v>
      </c>
      <c r="B1153" s="91" t="s">
        <v>1720</v>
      </c>
      <c r="C1153" s="140">
        <v>0</v>
      </c>
      <c r="D1153" s="140">
        <v>3000000</v>
      </c>
    </row>
    <row r="1154" spans="1:4" ht="16.5" x14ac:dyDescent="0.3">
      <c r="A1154" s="143" t="s">
        <v>1721</v>
      </c>
      <c r="B1154" s="91" t="s">
        <v>1722</v>
      </c>
      <c r="C1154" s="140">
        <v>0</v>
      </c>
      <c r="D1154" s="140">
        <v>145000000</v>
      </c>
    </row>
    <row r="1155" spans="1:4" ht="16.5" x14ac:dyDescent="0.3">
      <c r="A1155" s="143" t="s">
        <v>1723</v>
      </c>
      <c r="B1155" s="91" t="s">
        <v>1724</v>
      </c>
      <c r="C1155" s="140">
        <v>0</v>
      </c>
      <c r="D1155" s="140">
        <v>66000000</v>
      </c>
    </row>
    <row r="1156" spans="1:4" ht="16.5" x14ac:dyDescent="0.3">
      <c r="A1156" s="143" t="s">
        <v>1725</v>
      </c>
      <c r="B1156" s="91" t="s">
        <v>1726</v>
      </c>
      <c r="C1156" s="140"/>
      <c r="D1156" s="140">
        <v>217115000</v>
      </c>
    </row>
    <row r="1157" spans="1:4" ht="16.5" x14ac:dyDescent="0.3">
      <c r="A1157" s="143" t="s">
        <v>4364</v>
      </c>
      <c r="B1157" s="91" t="s">
        <v>4363</v>
      </c>
      <c r="C1157" s="140">
        <v>0</v>
      </c>
      <c r="D1157" s="140">
        <v>2000000000</v>
      </c>
    </row>
    <row r="1158" spans="1:4" ht="17.25" thickBot="1" x14ac:dyDescent="0.35">
      <c r="A1158" s="143"/>
      <c r="B1158" s="94" t="s">
        <v>1727</v>
      </c>
      <c r="C1158" s="113">
        <f>SUM(C1145:C1155)</f>
        <v>530000000</v>
      </c>
      <c r="D1158" s="113">
        <f>SUM(D1145:D1157)</f>
        <v>2909637550.4000001</v>
      </c>
    </row>
    <row r="1159" spans="1:4" ht="16.5" x14ac:dyDescent="0.3">
      <c r="A1159" s="143"/>
      <c r="B1159" s="94"/>
      <c r="C1159" s="111"/>
      <c r="D1159" s="111"/>
    </row>
    <row r="1160" spans="1:4" ht="17.25" thickBot="1" x14ac:dyDescent="0.35">
      <c r="A1160" s="143"/>
      <c r="B1160" s="94" t="s">
        <v>1728</v>
      </c>
      <c r="C1160" s="192">
        <f>SUM(C991+C1088+C1142+C1158)</f>
        <v>19498086525.77</v>
      </c>
      <c r="D1160" s="192">
        <f>SUM(D991+D1088+D1142+D1158)</f>
        <v>22377920000</v>
      </c>
    </row>
    <row r="1161" spans="1:4" ht="16.5" x14ac:dyDescent="0.3">
      <c r="A1161" s="143"/>
      <c r="B1161" s="111"/>
      <c r="C1161" s="111"/>
      <c r="D1161" s="111"/>
    </row>
    <row r="1162" spans="1:4" ht="23.25" x14ac:dyDescent="0.35">
      <c r="A1162" s="193"/>
      <c r="B1162" s="92" t="s">
        <v>0</v>
      </c>
      <c r="D1162">
        <v>55</v>
      </c>
    </row>
    <row r="1163" spans="1:4" ht="15.75" x14ac:dyDescent="0.25">
      <c r="A1163" s="175"/>
      <c r="B1163" s="94"/>
      <c r="C1163" s="111"/>
      <c r="D1163" s="111"/>
    </row>
    <row r="1164" spans="1:4" ht="15.75" x14ac:dyDescent="0.25">
      <c r="A1164" s="175"/>
      <c r="B1164" s="94" t="s">
        <v>859</v>
      </c>
      <c r="C1164" s="111"/>
      <c r="D1164" s="111"/>
    </row>
    <row r="1165" spans="1:4" ht="16.5" x14ac:dyDescent="0.3">
      <c r="A1165" s="143"/>
      <c r="B1165" s="94" t="s">
        <v>1583</v>
      </c>
      <c r="C1165" s="91"/>
      <c r="D1165" s="91"/>
    </row>
    <row r="1166" spans="1:4" ht="16.5" x14ac:dyDescent="0.3">
      <c r="A1166" s="176" t="s">
        <v>861</v>
      </c>
      <c r="B1166" s="96" t="s">
        <v>4</v>
      </c>
      <c r="C1166" s="96" t="s">
        <v>5</v>
      </c>
      <c r="D1166" s="96" t="s">
        <v>5</v>
      </c>
    </row>
    <row r="1167" spans="1:4" ht="16.5" x14ac:dyDescent="0.3">
      <c r="A1167" s="177" t="s">
        <v>6</v>
      </c>
      <c r="B1167" s="98"/>
      <c r="C1167" s="99" t="s">
        <v>7</v>
      </c>
      <c r="D1167" s="99" t="s">
        <v>7</v>
      </c>
    </row>
    <row r="1168" spans="1:4" ht="16.5" x14ac:dyDescent="0.3">
      <c r="A1168" s="145"/>
      <c r="B1168" s="111"/>
      <c r="C1168" s="99">
        <v>2011</v>
      </c>
      <c r="D1168" s="99">
        <v>2012</v>
      </c>
    </row>
    <row r="1169" spans="1:4" ht="17.25" thickBot="1" x14ac:dyDescent="0.35">
      <c r="A1169" s="178"/>
      <c r="B1169" s="103"/>
      <c r="C1169" s="104" t="s">
        <v>8</v>
      </c>
      <c r="D1169" s="104" t="s">
        <v>8</v>
      </c>
    </row>
    <row r="1170" spans="1:4" ht="16.5" x14ac:dyDescent="0.3">
      <c r="A1170" s="145"/>
      <c r="B1170" s="115" t="s">
        <v>1729</v>
      </c>
      <c r="C1170" s="99"/>
      <c r="D1170" s="99"/>
    </row>
    <row r="1171" spans="1:4" ht="16.5" x14ac:dyDescent="0.3">
      <c r="A1171" s="143">
        <v>11</v>
      </c>
      <c r="B1171" s="91" t="s">
        <v>1730</v>
      </c>
      <c r="C1171" s="140">
        <v>800000000</v>
      </c>
      <c r="D1171" s="140">
        <v>1000000000</v>
      </c>
    </row>
    <row r="1172" spans="1:4" ht="16.5" x14ac:dyDescent="0.3">
      <c r="A1172" s="143"/>
      <c r="B1172" s="91" t="s">
        <v>1731</v>
      </c>
      <c r="C1172" s="140">
        <v>200000000</v>
      </c>
      <c r="D1172" s="140">
        <v>150000000</v>
      </c>
    </row>
    <row r="1173" spans="1:4" ht="16.5" x14ac:dyDescent="0.3">
      <c r="A1173" s="143"/>
      <c r="B1173" s="91" t="s">
        <v>1732</v>
      </c>
      <c r="C1173" s="140">
        <v>200000000</v>
      </c>
      <c r="D1173" s="140">
        <v>150000000</v>
      </c>
    </row>
    <row r="1174" spans="1:4" ht="16.5" x14ac:dyDescent="0.3">
      <c r="A1174" s="143"/>
      <c r="B1174" s="91" t="s">
        <v>1733</v>
      </c>
      <c r="C1174" s="140">
        <v>200000000</v>
      </c>
      <c r="D1174" s="140">
        <v>150000000</v>
      </c>
    </row>
    <row r="1175" spans="1:4" ht="16.5" x14ac:dyDescent="0.3">
      <c r="A1175" s="143">
        <v>12</v>
      </c>
      <c r="B1175" s="106" t="s">
        <v>1734</v>
      </c>
      <c r="C1175" s="140"/>
      <c r="D1175" s="140"/>
    </row>
    <row r="1176" spans="1:4" ht="16.5" x14ac:dyDescent="0.3">
      <c r="A1176" s="143"/>
      <c r="B1176" s="106" t="s">
        <v>1735</v>
      </c>
      <c r="C1176" s="140"/>
      <c r="D1176" s="140"/>
    </row>
    <row r="1177" spans="1:4" ht="16.5" x14ac:dyDescent="0.3">
      <c r="A1177" s="143"/>
      <c r="B1177" s="91" t="s">
        <v>1736</v>
      </c>
      <c r="C1177" s="165"/>
      <c r="D1177" s="165"/>
    </row>
    <row r="1178" spans="1:4" ht="16.5" x14ac:dyDescent="0.3">
      <c r="A1178" s="143"/>
      <c r="B1178" s="91" t="s">
        <v>1737</v>
      </c>
      <c r="C1178" s="140">
        <v>800000000</v>
      </c>
      <c r="D1178" s="140">
        <v>330000000</v>
      </c>
    </row>
    <row r="1179" spans="1:4" ht="16.5" x14ac:dyDescent="0.3">
      <c r="A1179" s="143"/>
      <c r="B1179" s="91" t="s">
        <v>1738</v>
      </c>
      <c r="C1179" s="140"/>
      <c r="D1179" s="140"/>
    </row>
    <row r="1180" spans="1:4" ht="16.5" x14ac:dyDescent="0.3">
      <c r="A1180" s="143">
        <v>13</v>
      </c>
      <c r="B1180" s="109" t="s">
        <v>1739</v>
      </c>
      <c r="C1180" s="140">
        <v>1000000000</v>
      </c>
      <c r="D1180" s="140">
        <v>200000000</v>
      </c>
    </row>
    <row r="1181" spans="1:4" ht="16.5" x14ac:dyDescent="0.3">
      <c r="A1181" s="143">
        <v>14</v>
      </c>
      <c r="B1181" s="106" t="s">
        <v>1740</v>
      </c>
      <c r="C1181" s="140"/>
      <c r="D1181" s="140"/>
    </row>
    <row r="1182" spans="1:4" ht="16.5" x14ac:dyDescent="0.3">
      <c r="A1182" s="143"/>
      <c r="B1182" s="91" t="s">
        <v>1741</v>
      </c>
      <c r="C1182" s="140">
        <v>100000000</v>
      </c>
      <c r="D1182" s="140">
        <v>36000000</v>
      </c>
    </row>
    <row r="1183" spans="1:4" ht="16.5" x14ac:dyDescent="0.3">
      <c r="A1183" s="143"/>
      <c r="B1183" s="91" t="s">
        <v>1742</v>
      </c>
      <c r="C1183" s="140">
        <v>5000000</v>
      </c>
      <c r="D1183" s="140">
        <v>2000000</v>
      </c>
    </row>
    <row r="1184" spans="1:4" ht="16.5" x14ac:dyDescent="0.3">
      <c r="A1184" s="143"/>
      <c r="B1184" s="91" t="s">
        <v>1743</v>
      </c>
    </row>
    <row r="1185" spans="1:4" ht="16.5" x14ac:dyDescent="0.3">
      <c r="A1185" s="143"/>
      <c r="B1185" s="91" t="s">
        <v>1744</v>
      </c>
      <c r="C1185" s="140">
        <v>30000000</v>
      </c>
      <c r="D1185" s="140">
        <v>20000000</v>
      </c>
    </row>
    <row r="1186" spans="1:4" ht="16.5" x14ac:dyDescent="0.3">
      <c r="A1186" s="143">
        <v>15</v>
      </c>
      <c r="B1186" s="91" t="s">
        <v>1745</v>
      </c>
      <c r="C1186" s="140">
        <v>0</v>
      </c>
      <c r="D1186" s="140">
        <v>4000000</v>
      </c>
    </row>
    <row r="1187" spans="1:4" ht="16.5" x14ac:dyDescent="0.3">
      <c r="A1187" s="143">
        <v>16</v>
      </c>
      <c r="B1187" s="91" t="s">
        <v>1746</v>
      </c>
      <c r="C1187" s="165"/>
      <c r="D1187" s="165"/>
    </row>
    <row r="1188" spans="1:4" ht="16.5" x14ac:dyDescent="0.3">
      <c r="A1188" s="143"/>
      <c r="B1188" s="91" t="s">
        <v>1747</v>
      </c>
      <c r="C1188" s="140">
        <v>0</v>
      </c>
      <c r="D1188" s="140">
        <v>0</v>
      </c>
    </row>
    <row r="1189" spans="1:4" ht="16.5" x14ac:dyDescent="0.3">
      <c r="A1189" s="143">
        <v>17</v>
      </c>
      <c r="B1189" s="91" t="s">
        <v>1748</v>
      </c>
      <c r="C1189" s="165"/>
      <c r="D1189" s="165"/>
    </row>
    <row r="1190" spans="1:4" ht="16.5" x14ac:dyDescent="0.3">
      <c r="A1190" s="143"/>
      <c r="B1190" s="91" t="s">
        <v>1749</v>
      </c>
      <c r="C1190" s="140">
        <v>150000000</v>
      </c>
      <c r="D1190" s="140">
        <v>150000000</v>
      </c>
    </row>
    <row r="1191" spans="1:4" ht="16.5" x14ac:dyDescent="0.3">
      <c r="A1191" s="143">
        <v>18</v>
      </c>
      <c r="B1191" s="91" t="s">
        <v>1750</v>
      </c>
      <c r="C1191" s="140">
        <v>10000000</v>
      </c>
      <c r="D1191" s="140">
        <v>2500000</v>
      </c>
    </row>
    <row r="1192" spans="1:4" ht="16.5" x14ac:dyDescent="0.3">
      <c r="A1192" s="143">
        <v>19</v>
      </c>
      <c r="B1192" s="91" t="s">
        <v>1751</v>
      </c>
      <c r="C1192" s="165">
        <v>5000000</v>
      </c>
      <c r="D1192" s="165">
        <v>5000000</v>
      </c>
    </row>
    <row r="1193" spans="1:4" ht="15.75" x14ac:dyDescent="0.25">
      <c r="A1193" s="209"/>
      <c r="B1193" s="91"/>
      <c r="C1193" s="183"/>
      <c r="D1193" s="183"/>
    </row>
    <row r="1194" spans="1:4" ht="17.25" thickBot="1" x14ac:dyDescent="0.35">
      <c r="A1194" s="145"/>
      <c r="B1194" s="99" t="s">
        <v>1752</v>
      </c>
      <c r="C1194" s="113">
        <f>SUM(C1171:C1193)</f>
        <v>3500000000</v>
      </c>
      <c r="D1194" s="113">
        <v>2200000000</v>
      </c>
    </row>
    <row r="1195" spans="1:4" ht="16.5" x14ac:dyDescent="0.3">
      <c r="A1195" s="143"/>
      <c r="B1195" s="94"/>
      <c r="C1195" s="148"/>
      <c r="D1195" s="148"/>
    </row>
    <row r="1196" spans="1:4" ht="17.25" thickBot="1" x14ac:dyDescent="0.35">
      <c r="A1196" s="145"/>
      <c r="B1196" s="99" t="s">
        <v>1753</v>
      </c>
      <c r="C1196" s="214">
        <f>SUM(C1160+C1194)</f>
        <v>22998086525.77</v>
      </c>
      <c r="D1196" s="214">
        <f>SUM(D1160+D1194)</f>
        <v>24577920000</v>
      </c>
    </row>
    <row r="1197" spans="1:4" ht="16.5" x14ac:dyDescent="0.3">
      <c r="A1197" s="143"/>
      <c r="B1197" s="91"/>
      <c r="C1197" s="91"/>
      <c r="D1197" s="91"/>
    </row>
    <row r="1198" spans="1:4" ht="16.5" x14ac:dyDescent="0.3">
      <c r="A1198" s="143"/>
      <c r="B1198" s="91"/>
      <c r="C1198" s="91"/>
      <c r="D1198" s="91"/>
    </row>
    <row r="1199" spans="1:4" ht="23.25" x14ac:dyDescent="0.35">
      <c r="A1199" s="175">
        <v>56</v>
      </c>
      <c r="B1199" s="92" t="s">
        <v>0</v>
      </c>
      <c r="C1199" s="105"/>
      <c r="D1199" s="105"/>
    </row>
    <row r="1200" spans="1:4" ht="16.5" x14ac:dyDescent="0.3">
      <c r="A1200" s="143"/>
      <c r="B1200" s="94"/>
      <c r="C1200" s="170"/>
      <c r="D1200" s="170"/>
    </row>
    <row r="1201" spans="1:4" ht="16.5" x14ac:dyDescent="0.3">
      <c r="A1201" s="143"/>
      <c r="B1201" s="94" t="s">
        <v>859</v>
      </c>
      <c r="C1201" s="170"/>
      <c r="D1201" s="170"/>
    </row>
    <row r="1202" spans="1:4" ht="16.5" x14ac:dyDescent="0.3">
      <c r="A1202" s="143"/>
      <c r="B1202" s="94" t="s">
        <v>1754</v>
      </c>
      <c r="C1202" s="170"/>
      <c r="D1202" s="170"/>
    </row>
    <row r="1203" spans="1:4" ht="15.75" x14ac:dyDescent="0.25">
      <c r="A1203" s="209"/>
      <c r="B1203" s="94"/>
      <c r="C1203" s="91"/>
      <c r="D1203" s="91"/>
    </row>
    <row r="1204" spans="1:4" ht="16.5" x14ac:dyDescent="0.3">
      <c r="A1204" s="176" t="s">
        <v>861</v>
      </c>
      <c r="B1204" s="96" t="s">
        <v>4</v>
      </c>
      <c r="C1204" s="96" t="s">
        <v>5</v>
      </c>
      <c r="D1204" s="96" t="s">
        <v>5</v>
      </c>
    </row>
    <row r="1205" spans="1:4" ht="16.5" x14ac:dyDescent="0.3">
      <c r="A1205" s="177" t="s">
        <v>6</v>
      </c>
      <c r="B1205" s="98"/>
      <c r="C1205" s="99" t="s">
        <v>7</v>
      </c>
      <c r="D1205" s="99" t="s">
        <v>7</v>
      </c>
    </row>
    <row r="1206" spans="1:4" ht="16.5" x14ac:dyDescent="0.3">
      <c r="A1206" s="145"/>
      <c r="B1206" s="98"/>
      <c r="C1206" s="99">
        <v>2011</v>
      </c>
      <c r="D1206" s="99">
        <v>2012</v>
      </c>
    </row>
    <row r="1207" spans="1:4" ht="17.25" thickBot="1" x14ac:dyDescent="0.35">
      <c r="A1207" s="178"/>
      <c r="B1207" s="103"/>
      <c r="C1207" s="104" t="s">
        <v>8</v>
      </c>
      <c r="D1207" s="104" t="s">
        <v>8</v>
      </c>
    </row>
    <row r="1208" spans="1:4" ht="16.5" x14ac:dyDescent="0.3">
      <c r="A1208" s="143"/>
      <c r="B1208" s="91"/>
      <c r="C1208" s="91"/>
      <c r="D1208" s="91"/>
    </row>
    <row r="1209" spans="1:4" ht="16.5" x14ac:dyDescent="0.3">
      <c r="A1209" s="143"/>
      <c r="B1209" s="106" t="s">
        <v>1755</v>
      </c>
      <c r="C1209" s="91"/>
      <c r="D1209" s="91"/>
    </row>
    <row r="1210" spans="1:4" ht="15.75" x14ac:dyDescent="0.25">
      <c r="A1210" s="180">
        <v>1</v>
      </c>
      <c r="B1210" s="91" t="s">
        <v>1756</v>
      </c>
      <c r="C1210" s="146">
        <v>1000000</v>
      </c>
      <c r="D1210" s="146">
        <v>1000000</v>
      </c>
    </row>
    <row r="1211" spans="1:4" ht="16.5" x14ac:dyDescent="0.3">
      <c r="A1211" s="180">
        <v>2</v>
      </c>
      <c r="B1211" s="91" t="s">
        <v>4253</v>
      </c>
      <c r="C1211" s="428"/>
      <c r="D1211" s="428"/>
    </row>
    <row r="1212" spans="1:4" ht="15.75" x14ac:dyDescent="0.25">
      <c r="A1212" s="180"/>
      <c r="B1212" s="91" t="s">
        <v>4254</v>
      </c>
      <c r="C1212" s="146">
        <v>2500000</v>
      </c>
      <c r="D1212" s="146">
        <v>1500000</v>
      </c>
    </row>
    <row r="1213" spans="1:4" ht="15.75" x14ac:dyDescent="0.25">
      <c r="A1213" s="180">
        <v>3</v>
      </c>
      <c r="B1213" s="91" t="s">
        <v>4178</v>
      </c>
      <c r="C1213" s="146">
        <v>6500000</v>
      </c>
      <c r="D1213" s="146">
        <v>8000000</v>
      </c>
    </row>
    <row r="1214" spans="1:4" ht="15.75" x14ac:dyDescent="0.25">
      <c r="A1214" s="429" t="s">
        <v>4199</v>
      </c>
      <c r="B1214" s="133" t="s">
        <v>4200</v>
      </c>
      <c r="C1214" s="430">
        <v>150000000</v>
      </c>
      <c r="D1214" s="430">
        <v>90000000</v>
      </c>
    </row>
    <row r="1215" spans="1:4" ht="15.75" x14ac:dyDescent="0.25">
      <c r="A1215" s="429" t="s">
        <v>4201</v>
      </c>
      <c r="B1215" s="133" t="s">
        <v>4202</v>
      </c>
      <c r="C1215" s="430">
        <v>12500000</v>
      </c>
      <c r="D1215" s="430">
        <v>66000000</v>
      </c>
    </row>
    <row r="1216" spans="1:4" ht="15.75" x14ac:dyDescent="0.25">
      <c r="A1216" s="429">
        <v>5</v>
      </c>
      <c r="B1216" s="133" t="s">
        <v>4203</v>
      </c>
      <c r="C1216" s="431"/>
      <c r="D1216" s="431"/>
    </row>
    <row r="1217" spans="1:4" ht="15.75" x14ac:dyDescent="0.25">
      <c r="A1217" s="429"/>
      <c r="B1217" s="133" t="s">
        <v>4204</v>
      </c>
      <c r="C1217" s="430">
        <v>680000000</v>
      </c>
      <c r="D1217" s="430">
        <v>660000000</v>
      </c>
    </row>
    <row r="1218" spans="1:4" ht="15.75" x14ac:dyDescent="0.25">
      <c r="A1218" s="429">
        <v>6</v>
      </c>
      <c r="B1218" s="133" t="s">
        <v>4205</v>
      </c>
      <c r="C1218" s="431"/>
      <c r="D1218" s="431"/>
    </row>
    <row r="1219" spans="1:4" ht="15.75" x14ac:dyDescent="0.25">
      <c r="A1219" s="429"/>
      <c r="B1219" s="133" t="s">
        <v>4206</v>
      </c>
      <c r="C1219" s="430">
        <v>7500000</v>
      </c>
      <c r="D1219" s="429" t="s">
        <v>4207</v>
      </c>
    </row>
    <row r="1220" spans="1:4" ht="15.75" x14ac:dyDescent="0.25">
      <c r="A1220" s="429">
        <v>7</v>
      </c>
      <c r="B1220" s="133" t="s">
        <v>4208</v>
      </c>
      <c r="C1220" s="431"/>
      <c r="D1220" s="431"/>
    </row>
    <row r="1221" spans="1:4" ht="15.75" x14ac:dyDescent="0.25">
      <c r="A1221" s="429"/>
      <c r="B1221" s="133" t="s">
        <v>4209</v>
      </c>
      <c r="C1221" s="430">
        <v>60000000</v>
      </c>
      <c r="D1221" s="430">
        <v>58690000</v>
      </c>
    </row>
    <row r="1222" spans="1:4" ht="15.75" x14ac:dyDescent="0.25">
      <c r="A1222" s="429">
        <v>8</v>
      </c>
      <c r="B1222" s="133" t="s">
        <v>4210</v>
      </c>
      <c r="C1222" s="431"/>
      <c r="D1222" s="431"/>
    </row>
    <row r="1223" spans="1:4" ht="15.75" x14ac:dyDescent="0.25">
      <c r="A1223" s="429"/>
      <c r="B1223" s="133" t="s">
        <v>4270</v>
      </c>
      <c r="C1223" s="430">
        <v>5000000</v>
      </c>
      <c r="D1223" s="429" t="s">
        <v>4207</v>
      </c>
    </row>
    <row r="1224" spans="1:4" ht="15.75" x14ac:dyDescent="0.25">
      <c r="A1224" s="429"/>
      <c r="B1224" s="133" t="s">
        <v>4269</v>
      </c>
      <c r="C1224" s="432">
        <v>0</v>
      </c>
      <c r="D1224" s="432">
        <v>0</v>
      </c>
    </row>
    <row r="1225" spans="1:4" ht="15.75" x14ac:dyDescent="0.25">
      <c r="A1225" s="429" t="s">
        <v>4211</v>
      </c>
      <c r="B1225" s="133" t="s">
        <v>4271</v>
      </c>
      <c r="C1225" s="430">
        <v>6500000</v>
      </c>
      <c r="D1225" s="429" t="s">
        <v>4207</v>
      </c>
    </row>
    <row r="1226" spans="1:4" ht="15.75" x14ac:dyDescent="0.25">
      <c r="A1226" s="429" t="s">
        <v>4201</v>
      </c>
      <c r="B1226" s="133" t="s">
        <v>4212</v>
      </c>
      <c r="C1226" s="430">
        <v>1500000</v>
      </c>
      <c r="D1226" s="429" t="s">
        <v>4207</v>
      </c>
    </row>
    <row r="1227" spans="1:4" ht="15.75" x14ac:dyDescent="0.25">
      <c r="A1227" s="429"/>
      <c r="B1227" s="133" t="s">
        <v>4209</v>
      </c>
      <c r="C1227" s="431"/>
      <c r="D1227" s="429"/>
    </row>
    <row r="1228" spans="1:4" ht="15.75" x14ac:dyDescent="0.25">
      <c r="A1228" s="429" t="s">
        <v>4213</v>
      </c>
      <c r="B1228" s="133" t="s">
        <v>4214</v>
      </c>
      <c r="C1228" s="430">
        <v>1500000</v>
      </c>
      <c r="D1228" s="429" t="s">
        <v>4207</v>
      </c>
    </row>
    <row r="1229" spans="1:4" ht="15.75" x14ac:dyDescent="0.25">
      <c r="A1229" s="429" t="s">
        <v>4215</v>
      </c>
      <c r="B1229" s="133" t="s">
        <v>4216</v>
      </c>
      <c r="C1229" s="431"/>
      <c r="D1229" s="431"/>
    </row>
    <row r="1230" spans="1:4" ht="15.75" x14ac:dyDescent="0.25">
      <c r="A1230" s="429"/>
      <c r="B1230" s="133" t="s">
        <v>4217</v>
      </c>
      <c r="C1230" s="430">
        <v>1250000</v>
      </c>
      <c r="D1230" s="430">
        <v>1000000</v>
      </c>
    </row>
    <row r="1231" spans="1:4" ht="15.75" x14ac:dyDescent="0.25">
      <c r="A1231" s="429" t="s">
        <v>4201</v>
      </c>
      <c r="B1231" s="133" t="s">
        <v>4272</v>
      </c>
      <c r="C1231" s="430">
        <v>1500000</v>
      </c>
      <c r="D1231" s="429" t="s">
        <v>4207</v>
      </c>
    </row>
    <row r="1232" spans="1:4" ht="15.75" x14ac:dyDescent="0.25">
      <c r="A1232" s="429"/>
      <c r="B1232" s="133" t="s">
        <v>4218</v>
      </c>
      <c r="C1232" s="431"/>
      <c r="D1232" s="431"/>
    </row>
    <row r="1233" spans="1:4" ht="15.75" x14ac:dyDescent="0.25">
      <c r="A1233" s="429" t="s">
        <v>4219</v>
      </c>
      <c r="B1233" s="133" t="s">
        <v>4273</v>
      </c>
      <c r="C1233" s="430">
        <v>2250000</v>
      </c>
      <c r="D1233" s="430">
        <v>1000000</v>
      </c>
    </row>
    <row r="1234" spans="1:4" ht="15.75" x14ac:dyDescent="0.25">
      <c r="A1234" s="429" t="s">
        <v>4201</v>
      </c>
      <c r="B1234" s="133" t="s">
        <v>4220</v>
      </c>
      <c r="C1234" s="430">
        <v>3000000</v>
      </c>
      <c r="D1234" s="431"/>
    </row>
    <row r="1235" spans="1:4" ht="15.75" x14ac:dyDescent="0.25">
      <c r="A1235" s="429">
        <v>12</v>
      </c>
      <c r="B1235" s="133" t="s">
        <v>4221</v>
      </c>
      <c r="C1235" s="430">
        <v>4000000</v>
      </c>
      <c r="D1235" s="430">
        <v>10000000</v>
      </c>
    </row>
    <row r="1236" spans="1:4" ht="15.75" x14ac:dyDescent="0.25">
      <c r="A1236" s="429">
        <v>13</v>
      </c>
      <c r="B1236" s="133" t="s">
        <v>4274</v>
      </c>
      <c r="C1236" s="430">
        <v>1250000</v>
      </c>
      <c r="D1236" s="431"/>
    </row>
    <row r="1237" spans="1:4" ht="15.75" x14ac:dyDescent="0.25">
      <c r="A1237" s="429" t="s">
        <v>4222</v>
      </c>
      <c r="B1237" s="133" t="s">
        <v>4223</v>
      </c>
      <c r="C1237" s="431"/>
      <c r="D1237" s="431"/>
    </row>
    <row r="1238" spans="1:4" ht="15.75" x14ac:dyDescent="0.25">
      <c r="A1238" s="429"/>
      <c r="B1238" s="133" t="s">
        <v>4224</v>
      </c>
      <c r="C1238" s="430">
        <v>20000000</v>
      </c>
      <c r="D1238" s="429" t="s">
        <v>4207</v>
      </c>
    </row>
    <row r="1239" spans="1:4" ht="15.75" x14ac:dyDescent="0.25">
      <c r="A1239" s="429" t="s">
        <v>4201</v>
      </c>
      <c r="B1239" s="133" t="s">
        <v>4225</v>
      </c>
      <c r="C1239" s="430">
        <v>1500000</v>
      </c>
      <c r="D1239" s="429" t="s">
        <v>4207</v>
      </c>
    </row>
    <row r="1240" spans="1:4" ht="15.75" x14ac:dyDescent="0.25">
      <c r="A1240" s="429">
        <v>15</v>
      </c>
      <c r="B1240" s="133" t="s">
        <v>4268</v>
      </c>
      <c r="C1240" s="430">
        <v>120000000</v>
      </c>
      <c r="D1240" s="430">
        <v>266508000</v>
      </c>
    </row>
    <row r="1241" spans="1:4" ht="15.75" x14ac:dyDescent="0.25">
      <c r="A1241" s="429">
        <v>16</v>
      </c>
      <c r="B1241" s="133" t="s">
        <v>4227</v>
      </c>
      <c r="C1241" s="430">
        <v>500000</v>
      </c>
      <c r="D1241" s="429" t="s">
        <v>4207</v>
      </c>
    </row>
    <row r="1242" spans="1:4" ht="15.75" x14ac:dyDescent="0.25">
      <c r="A1242" s="429">
        <v>17</v>
      </c>
      <c r="B1242" s="433" t="s">
        <v>4226</v>
      </c>
      <c r="C1242" s="430">
        <v>500000</v>
      </c>
      <c r="D1242" s="429" t="s">
        <v>4207</v>
      </c>
    </row>
    <row r="1243" spans="1:4" ht="15.75" x14ac:dyDescent="0.25">
      <c r="A1243" s="434" t="s">
        <v>4228</v>
      </c>
      <c r="B1243" s="435" t="s">
        <v>4229</v>
      </c>
      <c r="C1243" s="436">
        <v>2000000</v>
      </c>
      <c r="D1243" s="436">
        <v>1000000</v>
      </c>
    </row>
    <row r="1244" spans="1:4" ht="15.75" x14ac:dyDescent="0.25">
      <c r="A1244" s="434" t="s">
        <v>4201</v>
      </c>
      <c r="B1244" s="437" t="s">
        <v>4230</v>
      </c>
      <c r="C1244" s="438"/>
      <c r="D1244" s="438"/>
    </row>
    <row r="1245" spans="1:4" ht="15.75" x14ac:dyDescent="0.25">
      <c r="A1245" s="429"/>
      <c r="B1245" s="433" t="s">
        <v>4231</v>
      </c>
      <c r="C1245" s="430">
        <v>1500000</v>
      </c>
      <c r="D1245" s="430">
        <v>1000000</v>
      </c>
    </row>
    <row r="1246" spans="1:4" ht="15.75" x14ac:dyDescent="0.25">
      <c r="A1246" s="429" t="s">
        <v>4213</v>
      </c>
      <c r="B1246" s="433" t="s">
        <v>4232</v>
      </c>
      <c r="C1246" s="430">
        <v>1250000</v>
      </c>
      <c r="D1246" s="430">
        <v>1000000</v>
      </c>
    </row>
    <row r="1247" spans="1:4" ht="15.75" x14ac:dyDescent="0.25">
      <c r="A1247" s="429">
        <v>19</v>
      </c>
      <c r="B1247" s="133" t="s">
        <v>4233</v>
      </c>
      <c r="C1247" s="430"/>
      <c r="D1247" s="430"/>
    </row>
    <row r="1248" spans="1:4" ht="15.75" x14ac:dyDescent="0.25">
      <c r="A1248" s="429"/>
      <c r="B1248" s="133" t="s">
        <v>4234</v>
      </c>
      <c r="C1248" s="430">
        <v>750000</v>
      </c>
      <c r="D1248" s="429" t="s">
        <v>4207</v>
      </c>
    </row>
    <row r="1249" spans="1:4" ht="15.75" x14ac:dyDescent="0.25">
      <c r="A1249" s="429">
        <v>20</v>
      </c>
      <c r="B1249" s="133" t="s">
        <v>4267</v>
      </c>
      <c r="C1249" s="430">
        <v>500000</v>
      </c>
      <c r="D1249" s="439" t="s">
        <v>4207</v>
      </c>
    </row>
    <row r="1250" spans="1:4" ht="16.5" thickBot="1" x14ac:dyDescent="0.3">
      <c r="A1250" s="429"/>
      <c r="B1250" s="94" t="s">
        <v>1581</v>
      </c>
      <c r="C1250" s="440">
        <f>SUM(C1207:C1249)</f>
        <v>1096250000</v>
      </c>
      <c r="D1250" s="440">
        <f>SUM(D1207:D1249)</f>
        <v>1166698000</v>
      </c>
    </row>
    <row r="1251" spans="1:4" ht="15.75" x14ac:dyDescent="0.25">
      <c r="A1251" s="175"/>
      <c r="B1251" s="111"/>
      <c r="C1251" s="111"/>
      <c r="D1251" s="111"/>
    </row>
    <row r="1252" spans="1:4" ht="23.25" x14ac:dyDescent="0.35">
      <c r="A1252" s="143"/>
      <c r="B1252" s="92" t="s">
        <v>0</v>
      </c>
      <c r="C1252" s="215"/>
      <c r="D1252" s="215">
        <v>57</v>
      </c>
    </row>
    <row r="1253" spans="1:4" ht="16.5" x14ac:dyDescent="0.3">
      <c r="A1253" s="143"/>
      <c r="B1253" s="94"/>
    </row>
    <row r="1254" spans="1:4" ht="16.5" x14ac:dyDescent="0.3">
      <c r="A1254" s="143"/>
      <c r="B1254" s="94" t="s">
        <v>859</v>
      </c>
      <c r="C1254" s="215"/>
      <c r="D1254" s="215"/>
    </row>
    <row r="1255" spans="1:4" ht="16.5" x14ac:dyDescent="0.3">
      <c r="A1255" s="209"/>
      <c r="B1255" s="94" t="s">
        <v>1754</v>
      </c>
      <c r="C1255" s="215"/>
      <c r="D1255" s="215"/>
    </row>
    <row r="1256" spans="1:4" ht="16.5" x14ac:dyDescent="0.3">
      <c r="A1256" s="176" t="s">
        <v>861</v>
      </c>
      <c r="B1256" s="176" t="s">
        <v>4</v>
      </c>
      <c r="C1256" s="176" t="s">
        <v>5</v>
      </c>
      <c r="D1256" s="176" t="s">
        <v>5</v>
      </c>
    </row>
    <row r="1257" spans="1:4" ht="16.5" x14ac:dyDescent="0.3">
      <c r="A1257" s="177" t="s">
        <v>6</v>
      </c>
      <c r="B1257" s="100"/>
      <c r="C1257" s="177" t="s">
        <v>7</v>
      </c>
      <c r="D1257" s="177" t="s">
        <v>7</v>
      </c>
    </row>
    <row r="1258" spans="1:4" ht="16.5" x14ac:dyDescent="0.3">
      <c r="A1258" s="145"/>
      <c r="B1258" s="100"/>
      <c r="C1258" s="177">
        <v>2011</v>
      </c>
      <c r="D1258" s="177">
        <v>2012</v>
      </c>
    </row>
    <row r="1259" spans="1:4" ht="17.25" thickBot="1" x14ac:dyDescent="0.35">
      <c r="A1259" s="178"/>
      <c r="B1259" s="102"/>
      <c r="C1259" s="216" t="s">
        <v>8</v>
      </c>
      <c r="D1259" s="216" t="s">
        <v>8</v>
      </c>
    </row>
    <row r="1260" spans="1:4" ht="16.5" x14ac:dyDescent="0.3">
      <c r="A1260" s="143"/>
      <c r="B1260" s="217" t="s">
        <v>1758</v>
      </c>
      <c r="C1260" s="105"/>
      <c r="D1260" s="105"/>
    </row>
    <row r="1261" spans="1:4" ht="16.5" x14ac:dyDescent="0.3">
      <c r="A1261" s="143"/>
      <c r="B1261" s="218" t="s">
        <v>1759</v>
      </c>
      <c r="C1261" s="189"/>
      <c r="D1261" s="189"/>
    </row>
    <row r="1262" spans="1:4" ht="15.75" x14ac:dyDescent="0.25">
      <c r="A1262" s="429" t="s">
        <v>4235</v>
      </c>
      <c r="B1262" s="133" t="s">
        <v>4236</v>
      </c>
      <c r="C1262" s="431"/>
      <c r="D1262" s="429"/>
    </row>
    <row r="1263" spans="1:4" ht="15.75" x14ac:dyDescent="0.25">
      <c r="A1263" s="429"/>
      <c r="B1263" s="133" t="s">
        <v>4237</v>
      </c>
      <c r="C1263" s="430">
        <v>3750000</v>
      </c>
      <c r="D1263" s="439" t="s">
        <v>4207</v>
      </c>
    </row>
    <row r="1264" spans="1:4" ht="15.75" x14ac:dyDescent="0.25">
      <c r="A1264" s="429" t="s">
        <v>4201</v>
      </c>
      <c r="B1264" s="133" t="s">
        <v>4238</v>
      </c>
      <c r="C1264" s="431"/>
      <c r="D1264" s="430">
        <v>17100000</v>
      </c>
    </row>
    <row r="1265" spans="1:4" ht="15.75" x14ac:dyDescent="0.25">
      <c r="A1265" s="429">
        <v>22</v>
      </c>
      <c r="B1265" s="133" t="s">
        <v>4239</v>
      </c>
      <c r="C1265" s="430">
        <v>3750000</v>
      </c>
      <c r="D1265" s="429" t="s">
        <v>4207</v>
      </c>
    </row>
    <row r="1266" spans="1:4" ht="15.75" x14ac:dyDescent="0.25">
      <c r="A1266" s="429">
        <v>23</v>
      </c>
      <c r="B1266" s="133" t="s">
        <v>4240</v>
      </c>
      <c r="C1266" s="430"/>
      <c r="D1266" s="439"/>
    </row>
    <row r="1267" spans="1:4" ht="15.75" x14ac:dyDescent="0.25">
      <c r="A1267" s="429"/>
      <c r="B1267" s="133" t="s">
        <v>4241</v>
      </c>
      <c r="C1267" s="430">
        <v>500000</v>
      </c>
      <c r="D1267" s="429" t="s">
        <v>4207</v>
      </c>
    </row>
    <row r="1268" spans="1:4" ht="15.75" x14ac:dyDescent="0.25">
      <c r="A1268" s="429">
        <v>24</v>
      </c>
      <c r="B1268" s="133" t="s">
        <v>4242</v>
      </c>
      <c r="C1268" s="431"/>
      <c r="D1268" s="429"/>
    </row>
    <row r="1269" spans="1:4" ht="15.75" x14ac:dyDescent="0.25">
      <c r="A1269" s="429"/>
      <c r="B1269" s="133" t="s">
        <v>4243</v>
      </c>
      <c r="C1269" s="430">
        <v>30550000</v>
      </c>
      <c r="D1269" s="429" t="s">
        <v>4207</v>
      </c>
    </row>
    <row r="1270" spans="1:4" ht="15.75" x14ac:dyDescent="0.25">
      <c r="A1270" s="429">
        <v>25</v>
      </c>
      <c r="B1270" s="441" t="s">
        <v>4244</v>
      </c>
      <c r="C1270" s="431"/>
      <c r="D1270" s="431"/>
    </row>
    <row r="1271" spans="1:4" ht="15.75" x14ac:dyDescent="0.25">
      <c r="A1271" s="429" t="s">
        <v>4245</v>
      </c>
      <c r="B1271" s="133" t="s">
        <v>4342</v>
      </c>
      <c r="C1271" s="430">
        <v>7500000</v>
      </c>
      <c r="D1271" s="430">
        <v>3000000</v>
      </c>
    </row>
    <row r="1272" spans="1:4" ht="15.75" x14ac:dyDescent="0.25">
      <c r="A1272" s="429"/>
      <c r="B1272" s="133" t="s">
        <v>4343</v>
      </c>
      <c r="C1272" s="431"/>
      <c r="D1272" s="431"/>
    </row>
    <row r="1273" spans="1:4" ht="15.75" x14ac:dyDescent="0.25">
      <c r="A1273" s="429"/>
      <c r="B1273" s="133" t="s">
        <v>4344</v>
      </c>
      <c r="C1273" s="431"/>
      <c r="D1273" s="431"/>
    </row>
    <row r="1274" spans="1:4" ht="15.75" x14ac:dyDescent="0.25">
      <c r="A1274" s="429" t="s">
        <v>4275</v>
      </c>
      <c r="B1274" s="133" t="s">
        <v>4246</v>
      </c>
      <c r="C1274" s="430">
        <v>7500000</v>
      </c>
      <c r="D1274" s="430">
        <v>1000000</v>
      </c>
    </row>
    <row r="1275" spans="1:4" ht="15.75" x14ac:dyDescent="0.25">
      <c r="A1275" s="429" t="s">
        <v>4276</v>
      </c>
      <c r="B1275" s="133" t="s">
        <v>4248</v>
      </c>
      <c r="C1275" s="430"/>
      <c r="D1275" s="430">
        <v>1000000</v>
      </c>
    </row>
    <row r="1276" spans="1:4" ht="15.75" x14ac:dyDescent="0.25">
      <c r="A1276" s="429">
        <v>26</v>
      </c>
      <c r="B1276" s="133" t="s">
        <v>4225</v>
      </c>
      <c r="C1276" s="430">
        <v>1500000</v>
      </c>
      <c r="D1276" s="429" t="s">
        <v>4207</v>
      </c>
    </row>
    <row r="1277" spans="1:4" ht="15.75" x14ac:dyDescent="0.25">
      <c r="A1277" s="429">
        <v>27</v>
      </c>
      <c r="B1277" s="133" t="s">
        <v>4249</v>
      </c>
      <c r="C1277" s="430"/>
      <c r="D1277" s="430"/>
    </row>
    <row r="1278" spans="1:4" ht="15.75" x14ac:dyDescent="0.25">
      <c r="A1278" s="429"/>
      <c r="B1278" s="133" t="s">
        <v>4266</v>
      </c>
      <c r="C1278" s="430">
        <v>20000000</v>
      </c>
      <c r="D1278" s="430">
        <v>40000000</v>
      </c>
    </row>
    <row r="1279" spans="1:4" ht="15.75" x14ac:dyDescent="0.25">
      <c r="A1279" s="429">
        <v>29</v>
      </c>
      <c r="B1279" s="133" t="s">
        <v>4250</v>
      </c>
      <c r="C1279" s="430"/>
      <c r="D1279" s="431"/>
    </row>
    <row r="1280" spans="1:4" ht="15.75" x14ac:dyDescent="0.25">
      <c r="A1280" s="429"/>
      <c r="B1280" s="133" t="s">
        <v>4265</v>
      </c>
      <c r="C1280" s="430">
        <v>3750000</v>
      </c>
      <c r="D1280" s="430">
        <v>5000000</v>
      </c>
    </row>
    <row r="1281" spans="1:4" ht="15.75" x14ac:dyDescent="0.25">
      <c r="A1281" s="429" t="s">
        <v>4201</v>
      </c>
      <c r="B1281" s="133" t="s">
        <v>4264</v>
      </c>
      <c r="C1281" s="430">
        <v>18800000</v>
      </c>
      <c r="D1281" s="430">
        <v>20000000</v>
      </c>
    </row>
    <row r="1282" spans="1:4" ht="15.75" x14ac:dyDescent="0.25">
      <c r="A1282" s="429">
        <v>30</v>
      </c>
      <c r="B1282" s="133" t="s">
        <v>4251</v>
      </c>
      <c r="C1282" s="430"/>
      <c r="D1282" s="431"/>
    </row>
    <row r="1283" spans="1:4" ht="15.75" x14ac:dyDescent="0.25">
      <c r="A1283" s="429"/>
      <c r="B1283" s="133" t="s">
        <v>4252</v>
      </c>
      <c r="C1283" s="430">
        <v>7500000</v>
      </c>
      <c r="D1283" s="429" t="s">
        <v>4207</v>
      </c>
    </row>
    <row r="1284" spans="1:4" ht="15.75" x14ac:dyDescent="0.25">
      <c r="A1284" s="429" t="s">
        <v>4255</v>
      </c>
      <c r="B1284" s="133" t="s">
        <v>4256</v>
      </c>
      <c r="C1284" s="430">
        <v>7500000</v>
      </c>
      <c r="D1284" s="431"/>
    </row>
    <row r="1285" spans="1:4" ht="15.75" x14ac:dyDescent="0.25">
      <c r="A1285" s="429" t="s">
        <v>108</v>
      </c>
      <c r="B1285" s="133" t="s">
        <v>4257</v>
      </c>
      <c r="C1285" s="430"/>
      <c r="D1285" s="430">
        <v>2000000</v>
      </c>
    </row>
    <row r="1286" spans="1:4" ht="15.75" x14ac:dyDescent="0.25">
      <c r="A1286" s="429" t="s">
        <v>110</v>
      </c>
      <c r="B1286" s="133" t="s">
        <v>4258</v>
      </c>
      <c r="C1286" s="431"/>
      <c r="D1286" s="430">
        <v>1500000</v>
      </c>
    </row>
    <row r="1287" spans="1:4" ht="15.75" x14ac:dyDescent="0.25">
      <c r="A1287" s="429" t="s">
        <v>477</v>
      </c>
      <c r="B1287" s="133" t="s">
        <v>4259</v>
      </c>
      <c r="C1287" s="430"/>
      <c r="D1287" s="430">
        <v>1500000</v>
      </c>
    </row>
    <row r="1288" spans="1:4" ht="15.75" x14ac:dyDescent="0.25">
      <c r="A1288" s="429" t="s">
        <v>479</v>
      </c>
      <c r="B1288" s="433" t="s">
        <v>4260</v>
      </c>
      <c r="C1288" s="430"/>
      <c r="D1288" s="430">
        <v>1000000</v>
      </c>
    </row>
    <row r="1289" spans="1:4" ht="15.75" x14ac:dyDescent="0.25">
      <c r="A1289" s="442" t="s">
        <v>481</v>
      </c>
      <c r="B1289" s="133" t="s">
        <v>4261</v>
      </c>
      <c r="C1289" s="433"/>
      <c r="D1289" s="443">
        <v>1000000</v>
      </c>
    </row>
    <row r="1290" spans="1:4" ht="15.75" x14ac:dyDescent="0.25">
      <c r="A1290" s="442" t="s">
        <v>481</v>
      </c>
      <c r="B1290" s="133" t="s">
        <v>4262</v>
      </c>
      <c r="C1290" s="433"/>
      <c r="D1290" s="443">
        <v>1500000</v>
      </c>
    </row>
    <row r="1291" spans="1:4" ht="15.75" x14ac:dyDescent="0.25">
      <c r="A1291" s="442" t="s">
        <v>483</v>
      </c>
      <c r="B1291" s="133" t="s">
        <v>4263</v>
      </c>
      <c r="C1291" s="433"/>
      <c r="D1291" s="443">
        <v>500000</v>
      </c>
    </row>
    <row r="1292" spans="1:4" ht="15.75" x14ac:dyDescent="0.25">
      <c r="A1292" s="429">
        <v>32</v>
      </c>
      <c r="B1292" s="133" t="s">
        <v>4277</v>
      </c>
      <c r="C1292" s="443">
        <v>340000000</v>
      </c>
      <c r="D1292" s="443">
        <v>400000000</v>
      </c>
    </row>
    <row r="1293" spans="1:4" ht="15.75" x14ac:dyDescent="0.25">
      <c r="A1293" s="429">
        <v>33</v>
      </c>
      <c r="B1293" s="133" t="s">
        <v>4278</v>
      </c>
      <c r="C1293" s="433"/>
      <c r="D1293" s="433"/>
    </row>
    <row r="1294" spans="1:4" ht="15.75" x14ac:dyDescent="0.25">
      <c r="A1294" s="429"/>
      <c r="B1294" s="133" t="s">
        <v>4279</v>
      </c>
      <c r="C1294" s="443">
        <v>750000</v>
      </c>
      <c r="D1294" s="433" t="s">
        <v>4207</v>
      </c>
    </row>
    <row r="1295" spans="1:4" ht="15.75" x14ac:dyDescent="0.25">
      <c r="A1295" s="434">
        <v>34</v>
      </c>
      <c r="B1295" s="435" t="s">
        <v>4280</v>
      </c>
      <c r="C1295" s="436">
        <v>1125000</v>
      </c>
      <c r="D1295" s="444" t="s">
        <v>4207</v>
      </c>
    </row>
    <row r="1296" spans="1:4" ht="15.75" x14ac:dyDescent="0.25">
      <c r="A1296" s="434">
        <v>35</v>
      </c>
      <c r="B1296" s="435" t="s">
        <v>4281</v>
      </c>
      <c r="C1296" s="438"/>
      <c r="D1296" s="434"/>
    </row>
    <row r="1297" spans="1:4" ht="15.75" x14ac:dyDescent="0.25">
      <c r="A1297" s="429"/>
      <c r="B1297" s="433" t="s">
        <v>4282</v>
      </c>
      <c r="C1297" s="430">
        <v>1125000</v>
      </c>
      <c r="D1297" s="439" t="s">
        <v>4207</v>
      </c>
    </row>
    <row r="1298" spans="1:4" ht="15.75" x14ac:dyDescent="0.25">
      <c r="A1298" s="429">
        <v>36</v>
      </c>
      <c r="B1298" s="433" t="s">
        <v>4283</v>
      </c>
      <c r="C1298" s="430"/>
      <c r="D1298" s="430"/>
    </row>
    <row r="1299" spans="1:4" ht="15.75" x14ac:dyDescent="0.25">
      <c r="A1299" s="429" t="s">
        <v>4245</v>
      </c>
      <c r="B1299" s="133" t="s">
        <v>4284</v>
      </c>
      <c r="C1299" s="430">
        <v>58500000</v>
      </c>
      <c r="D1299" s="430">
        <v>60000000</v>
      </c>
    </row>
    <row r="1300" spans="1:4" ht="15.75" x14ac:dyDescent="0.25">
      <c r="A1300" s="429" t="s">
        <v>4201</v>
      </c>
      <c r="B1300" s="133" t="s">
        <v>4287</v>
      </c>
      <c r="C1300" s="430">
        <v>48000000</v>
      </c>
      <c r="D1300" s="430">
        <v>50000000</v>
      </c>
    </row>
    <row r="1301" spans="1:4" ht="15.75" x14ac:dyDescent="0.25">
      <c r="A1301" s="429" t="s">
        <v>4213</v>
      </c>
      <c r="B1301" s="133" t="s">
        <v>4285</v>
      </c>
      <c r="C1301" s="430">
        <v>53000000</v>
      </c>
      <c r="D1301" s="430">
        <v>60000000</v>
      </c>
    </row>
    <row r="1302" spans="1:4" ht="15.75" x14ac:dyDescent="0.25">
      <c r="A1302" s="429" t="s">
        <v>4247</v>
      </c>
      <c r="B1302" s="133" t="s">
        <v>4286</v>
      </c>
      <c r="C1302" s="430">
        <v>500000</v>
      </c>
      <c r="D1302" s="432">
        <v>0</v>
      </c>
    </row>
    <row r="1303" spans="1:4" ht="15.75" x14ac:dyDescent="0.25">
      <c r="A1303" s="429">
        <v>37</v>
      </c>
      <c r="B1303" s="133" t="s">
        <v>4310</v>
      </c>
      <c r="C1303" s="430">
        <v>10000000</v>
      </c>
      <c r="D1303" s="430">
        <v>10000000</v>
      </c>
    </row>
    <row r="1304" spans="1:4" ht="15.75" x14ac:dyDescent="0.25">
      <c r="A1304" s="429">
        <v>38</v>
      </c>
      <c r="B1304" s="133" t="s">
        <v>4288</v>
      </c>
      <c r="C1304" s="430">
        <v>750000</v>
      </c>
      <c r="D1304" s="429" t="s">
        <v>4207</v>
      </c>
    </row>
    <row r="1305" spans="1:4" ht="15.75" x14ac:dyDescent="0.25">
      <c r="A1305" s="429">
        <v>39</v>
      </c>
      <c r="B1305" s="133" t="s">
        <v>4289</v>
      </c>
      <c r="C1305" s="430"/>
      <c r="D1305" s="429"/>
    </row>
    <row r="1306" spans="1:4" ht="15.75" x14ac:dyDescent="0.25">
      <c r="A1306" s="429"/>
      <c r="B1306" s="133" t="s">
        <v>4290</v>
      </c>
      <c r="C1306" s="430">
        <v>2250000</v>
      </c>
      <c r="D1306" s="439" t="s">
        <v>4207</v>
      </c>
    </row>
    <row r="1307" spans="1:4" ht="17.25" thickBot="1" x14ac:dyDescent="0.35">
      <c r="A1307" s="143"/>
      <c r="B1307" s="94" t="s">
        <v>1581</v>
      </c>
      <c r="C1307" s="440">
        <f>SUM(C1259:C1306)</f>
        <v>628600000</v>
      </c>
      <c r="D1307" s="440">
        <f>SUM(D1259:D1306)</f>
        <v>676100000</v>
      </c>
    </row>
    <row r="1308" spans="1:4" ht="16.5" x14ac:dyDescent="0.3">
      <c r="A1308" s="143"/>
      <c r="B1308" s="3"/>
      <c r="C1308" s="3"/>
      <c r="D1308" s="3"/>
    </row>
    <row r="1309" spans="1:4" ht="23.25" x14ac:dyDescent="0.35">
      <c r="A1309" s="175">
        <v>58</v>
      </c>
      <c r="B1309" s="92" t="s">
        <v>0</v>
      </c>
      <c r="C1309" s="105"/>
      <c r="D1309" s="105"/>
    </row>
    <row r="1310" spans="1:4" ht="16.5" x14ac:dyDescent="0.3">
      <c r="A1310" s="143"/>
      <c r="B1310" s="94"/>
      <c r="C1310" s="170"/>
      <c r="D1310" s="170"/>
    </row>
    <row r="1311" spans="1:4" ht="16.5" x14ac:dyDescent="0.3">
      <c r="A1311" s="143"/>
      <c r="B1311" s="94" t="s">
        <v>859</v>
      </c>
      <c r="C1311" s="170"/>
      <c r="D1311" s="170"/>
    </row>
    <row r="1312" spans="1:4" ht="15.75" x14ac:dyDescent="0.25">
      <c r="A1312" s="209"/>
      <c r="B1312" s="94" t="s">
        <v>1754</v>
      </c>
      <c r="C1312" s="170"/>
      <c r="D1312" s="170"/>
    </row>
    <row r="1313" spans="1:4" ht="16.5" x14ac:dyDescent="0.3">
      <c r="A1313" s="176" t="s">
        <v>861</v>
      </c>
      <c r="B1313" s="96" t="s">
        <v>4</v>
      </c>
      <c r="C1313" s="96" t="s">
        <v>5</v>
      </c>
      <c r="D1313" s="96" t="s">
        <v>5</v>
      </c>
    </row>
    <row r="1314" spans="1:4" ht="16.5" x14ac:dyDescent="0.3">
      <c r="A1314" s="177" t="s">
        <v>6</v>
      </c>
      <c r="B1314" s="98"/>
      <c r="C1314" s="99" t="s">
        <v>7</v>
      </c>
      <c r="D1314" s="99" t="s">
        <v>7</v>
      </c>
    </row>
    <row r="1315" spans="1:4" ht="16.5" x14ac:dyDescent="0.3">
      <c r="A1315" s="145"/>
      <c r="B1315" s="98"/>
      <c r="C1315" s="99">
        <v>2011</v>
      </c>
      <c r="D1315" s="99">
        <v>2012</v>
      </c>
    </row>
    <row r="1316" spans="1:4" ht="17.25" thickBot="1" x14ac:dyDescent="0.35">
      <c r="A1316" s="178"/>
      <c r="B1316" s="103"/>
      <c r="C1316" s="104" t="s">
        <v>8</v>
      </c>
      <c r="D1316" s="104" t="s">
        <v>8</v>
      </c>
    </row>
    <row r="1317" spans="1:4" ht="16.5" x14ac:dyDescent="0.3">
      <c r="A1317" s="143"/>
      <c r="B1317" s="3"/>
      <c r="C1317" s="28"/>
      <c r="D1317" s="28"/>
    </row>
    <row r="1318" spans="1:4" ht="16.5" x14ac:dyDescent="0.3">
      <c r="A1318" s="143"/>
      <c r="B1318" s="109" t="s">
        <v>1760</v>
      </c>
      <c r="C1318" s="28"/>
      <c r="D1318" s="28"/>
    </row>
    <row r="1319" spans="1:4" ht="15.75" x14ac:dyDescent="0.25">
      <c r="A1319" s="429">
        <v>40</v>
      </c>
      <c r="B1319" s="133" t="s">
        <v>4291</v>
      </c>
      <c r="C1319" s="430">
        <v>100000000</v>
      </c>
      <c r="D1319" s="429" t="s">
        <v>4207</v>
      </c>
    </row>
    <row r="1320" spans="1:4" ht="15.75" x14ac:dyDescent="0.25">
      <c r="A1320" s="429">
        <v>41</v>
      </c>
      <c r="B1320" s="133" t="s">
        <v>4311</v>
      </c>
      <c r="C1320" s="430">
        <v>500000</v>
      </c>
      <c r="D1320" s="430">
        <v>500000</v>
      </c>
    </row>
    <row r="1321" spans="1:4" ht="15.75" x14ac:dyDescent="0.25">
      <c r="A1321" s="429">
        <v>42</v>
      </c>
      <c r="B1321" s="164" t="s">
        <v>4317</v>
      </c>
      <c r="C1321" s="430">
        <v>1200000</v>
      </c>
      <c r="D1321" s="430">
        <v>1000000</v>
      </c>
    </row>
    <row r="1322" spans="1:4" ht="15.75" x14ac:dyDescent="0.25">
      <c r="A1322" s="429">
        <v>43</v>
      </c>
      <c r="B1322" s="133" t="s">
        <v>4292</v>
      </c>
      <c r="C1322" s="431"/>
      <c r="D1322" s="431"/>
    </row>
    <row r="1323" spans="1:4" ht="15.75" x14ac:dyDescent="0.25">
      <c r="A1323" s="429"/>
      <c r="B1323" s="133" t="s">
        <v>4293</v>
      </c>
      <c r="C1323" s="430">
        <v>500000</v>
      </c>
      <c r="D1323" s="431" t="s">
        <v>4207</v>
      </c>
    </row>
    <row r="1324" spans="1:4" ht="15.75" x14ac:dyDescent="0.25">
      <c r="A1324" s="429">
        <v>44</v>
      </c>
      <c r="B1324" s="133" t="s">
        <v>4294</v>
      </c>
      <c r="C1324" s="430"/>
      <c r="D1324" s="433"/>
    </row>
    <row r="1325" spans="1:4" ht="15.75" x14ac:dyDescent="0.25">
      <c r="A1325" s="429"/>
      <c r="B1325" s="133" t="s">
        <v>4295</v>
      </c>
      <c r="C1325" s="430">
        <v>15000000</v>
      </c>
      <c r="D1325" s="430" t="s">
        <v>4207</v>
      </c>
    </row>
    <row r="1326" spans="1:4" ht="15.75" x14ac:dyDescent="0.25">
      <c r="A1326" s="429">
        <v>45</v>
      </c>
      <c r="B1326" s="133" t="s">
        <v>4318</v>
      </c>
      <c r="C1326" s="430"/>
      <c r="D1326" s="430"/>
    </row>
    <row r="1327" spans="1:4" ht="15.75" x14ac:dyDescent="0.25">
      <c r="A1327" s="429"/>
      <c r="B1327" s="133" t="s">
        <v>4319</v>
      </c>
      <c r="C1327" s="430"/>
      <c r="D1327" s="431"/>
    </row>
    <row r="1328" spans="1:4" ht="15.75" x14ac:dyDescent="0.25">
      <c r="A1328" s="429"/>
      <c r="B1328" s="133" t="s">
        <v>4320</v>
      </c>
      <c r="C1328" s="430">
        <v>7500000</v>
      </c>
      <c r="D1328" s="430" t="s">
        <v>4207</v>
      </c>
    </row>
    <row r="1329" spans="1:4" ht="15.75" x14ac:dyDescent="0.25">
      <c r="A1329" s="429">
        <v>46</v>
      </c>
      <c r="B1329" s="445" t="s">
        <v>4296</v>
      </c>
      <c r="C1329" s="430"/>
      <c r="D1329" s="431"/>
    </row>
    <row r="1330" spans="1:4" ht="15.75" x14ac:dyDescent="0.25">
      <c r="A1330" s="429" t="s">
        <v>106</v>
      </c>
      <c r="B1330" s="133" t="s">
        <v>4313</v>
      </c>
      <c r="C1330" s="430">
        <v>60000000</v>
      </c>
      <c r="D1330" s="430">
        <v>60000000</v>
      </c>
    </row>
    <row r="1331" spans="1:4" ht="15.75" x14ac:dyDescent="0.25">
      <c r="A1331" s="429" t="s">
        <v>108</v>
      </c>
      <c r="B1331" s="133" t="s">
        <v>4312</v>
      </c>
      <c r="C1331" s="430"/>
      <c r="D1331" s="430">
        <v>12500000</v>
      </c>
    </row>
    <row r="1332" spans="1:4" ht="15.75" x14ac:dyDescent="0.25">
      <c r="A1332" s="429" t="s">
        <v>110</v>
      </c>
      <c r="B1332" s="133" t="s">
        <v>4297</v>
      </c>
      <c r="C1332" s="430"/>
      <c r="D1332" s="430">
        <v>3000000</v>
      </c>
    </row>
    <row r="1333" spans="1:4" ht="15.75" x14ac:dyDescent="0.25">
      <c r="A1333" s="429" t="s">
        <v>477</v>
      </c>
      <c r="B1333" s="133" t="s">
        <v>4298</v>
      </c>
      <c r="C1333" s="430"/>
      <c r="D1333" s="430">
        <v>2500000</v>
      </c>
    </row>
    <row r="1334" spans="1:4" ht="15.75" x14ac:dyDescent="0.25">
      <c r="A1334" s="429" t="s">
        <v>479</v>
      </c>
      <c r="B1334" s="133" t="s">
        <v>4299</v>
      </c>
      <c r="C1334" s="430"/>
      <c r="D1334" s="431"/>
    </row>
    <row r="1335" spans="1:4" ht="15.75" x14ac:dyDescent="0.25">
      <c r="A1335" s="429"/>
      <c r="B1335" s="133" t="s">
        <v>4300</v>
      </c>
      <c r="C1335" s="430"/>
      <c r="D1335" s="430">
        <v>2500000</v>
      </c>
    </row>
    <row r="1336" spans="1:4" ht="15.75" x14ac:dyDescent="0.25">
      <c r="A1336" s="429" t="s">
        <v>4301</v>
      </c>
      <c r="B1336" s="133" t="s">
        <v>4302</v>
      </c>
      <c r="C1336" s="430"/>
      <c r="D1336" s="431"/>
    </row>
    <row r="1337" spans="1:4" ht="15.75" x14ac:dyDescent="0.25">
      <c r="A1337" s="429"/>
      <c r="B1337" s="133" t="s">
        <v>4303</v>
      </c>
      <c r="C1337" s="430">
        <v>750000</v>
      </c>
      <c r="D1337" s="429" t="s">
        <v>4207</v>
      </c>
    </row>
    <row r="1338" spans="1:4" ht="15.75" x14ac:dyDescent="0.25">
      <c r="A1338" s="429" t="s">
        <v>4201</v>
      </c>
      <c r="B1338" s="133" t="s">
        <v>4227</v>
      </c>
      <c r="C1338" s="430">
        <v>500000</v>
      </c>
      <c r="D1338" s="429" t="s">
        <v>4207</v>
      </c>
    </row>
    <row r="1339" spans="1:4" ht="15.75" x14ac:dyDescent="0.25">
      <c r="A1339" s="429">
        <v>48</v>
      </c>
      <c r="B1339" s="133" t="s">
        <v>4304</v>
      </c>
      <c r="C1339" s="430">
        <v>3000000</v>
      </c>
      <c r="D1339" s="439" t="s">
        <v>4207</v>
      </c>
    </row>
    <row r="1340" spans="1:4" ht="15.75" x14ac:dyDescent="0.25">
      <c r="A1340" s="429">
        <v>49</v>
      </c>
      <c r="B1340" s="133" t="s">
        <v>1761</v>
      </c>
      <c r="C1340" s="430"/>
      <c r="D1340" s="439"/>
    </row>
    <row r="1341" spans="1:4" ht="15.75" x14ac:dyDescent="0.25">
      <c r="A1341" s="429">
        <v>50</v>
      </c>
      <c r="B1341" s="133" t="s">
        <v>4322</v>
      </c>
      <c r="C1341" s="430"/>
      <c r="D1341" s="430"/>
    </row>
    <row r="1342" spans="1:4" ht="15.75" x14ac:dyDescent="0.25">
      <c r="A1342" s="429"/>
      <c r="B1342" s="433" t="s">
        <v>4321</v>
      </c>
      <c r="C1342" s="430">
        <v>7500000</v>
      </c>
      <c r="D1342" s="430">
        <v>135000000</v>
      </c>
    </row>
    <row r="1343" spans="1:4" ht="15.75" x14ac:dyDescent="0.25">
      <c r="A1343" s="442">
        <v>51</v>
      </c>
      <c r="B1343" s="133" t="s">
        <v>4305</v>
      </c>
      <c r="C1343" s="443">
        <v>2700000</v>
      </c>
      <c r="D1343" s="443">
        <v>3205000</v>
      </c>
    </row>
    <row r="1344" spans="1:4" ht="15.75" x14ac:dyDescent="0.25">
      <c r="A1344" s="442">
        <v>52</v>
      </c>
      <c r="B1344" s="133" t="s">
        <v>4306</v>
      </c>
      <c r="C1344" s="433"/>
      <c r="D1344" s="443"/>
    </row>
    <row r="1345" spans="1:4" ht="15.75" x14ac:dyDescent="0.25">
      <c r="A1345" s="442"/>
      <c r="B1345" s="133" t="s">
        <v>4307</v>
      </c>
      <c r="C1345" s="443">
        <v>250000</v>
      </c>
      <c r="D1345" s="443">
        <v>2000000</v>
      </c>
    </row>
    <row r="1346" spans="1:4" ht="15.75" x14ac:dyDescent="0.25">
      <c r="A1346" s="429" t="s">
        <v>4308</v>
      </c>
      <c r="B1346" s="133" t="s">
        <v>4309</v>
      </c>
      <c r="C1346" s="443">
        <v>220000000</v>
      </c>
      <c r="D1346" s="443">
        <v>92806060</v>
      </c>
    </row>
    <row r="1347" spans="1:4" ht="15.75" x14ac:dyDescent="0.25">
      <c r="A1347" s="434" t="s">
        <v>4201</v>
      </c>
      <c r="B1347" s="435" t="s">
        <v>4314</v>
      </c>
      <c r="C1347" s="438"/>
      <c r="D1347" s="436">
        <v>11629440</v>
      </c>
    </row>
    <row r="1348" spans="1:4" ht="15.75" x14ac:dyDescent="0.25">
      <c r="A1348" s="429" t="s">
        <v>4213</v>
      </c>
      <c r="B1348" s="433" t="s">
        <v>4315</v>
      </c>
      <c r="C1348" s="430"/>
      <c r="D1348" s="430">
        <v>11110000</v>
      </c>
    </row>
    <row r="1349" spans="1:4" ht="15.75" x14ac:dyDescent="0.25">
      <c r="A1349" s="429" t="s">
        <v>4247</v>
      </c>
      <c r="B1349" s="133" t="s">
        <v>4316</v>
      </c>
      <c r="C1349" s="430"/>
      <c r="D1349" s="430">
        <v>1621500</v>
      </c>
    </row>
    <row r="1350" spans="1:4" ht="15.75" x14ac:dyDescent="0.25">
      <c r="A1350" s="429">
        <v>54</v>
      </c>
      <c r="B1350" s="133" t="s">
        <v>4323</v>
      </c>
      <c r="C1350" s="430">
        <v>6000000</v>
      </c>
      <c r="D1350" s="430">
        <v>16000000</v>
      </c>
    </row>
    <row r="1351" spans="1:4" ht="15.75" x14ac:dyDescent="0.25">
      <c r="A1351" s="429">
        <v>55</v>
      </c>
      <c r="B1351" s="133" t="s">
        <v>4324</v>
      </c>
      <c r="C1351" s="430">
        <v>200000000</v>
      </c>
      <c r="D1351" s="430" t="s">
        <v>4207</v>
      </c>
    </row>
    <row r="1352" spans="1:4" ht="15.75" x14ac:dyDescent="0.25">
      <c r="A1352" s="429">
        <v>56</v>
      </c>
      <c r="B1352" s="133" t="s">
        <v>4325</v>
      </c>
      <c r="C1352" s="430"/>
      <c r="D1352" s="430"/>
    </row>
    <row r="1353" spans="1:4" ht="15.75" x14ac:dyDescent="0.25">
      <c r="A1353" s="429"/>
      <c r="B1353" s="133" t="s">
        <v>4326</v>
      </c>
      <c r="C1353" s="430">
        <v>3500000</v>
      </c>
      <c r="D1353" s="430">
        <v>122100000</v>
      </c>
    </row>
    <row r="1354" spans="1:4" ht="15.75" x14ac:dyDescent="0.25">
      <c r="A1354" s="429">
        <v>57</v>
      </c>
      <c r="B1354" s="133" t="s">
        <v>4336</v>
      </c>
      <c r="C1354" s="430">
        <v>12000000</v>
      </c>
      <c r="D1354" s="431" t="s">
        <v>4207</v>
      </c>
    </row>
    <row r="1355" spans="1:4" ht="15.75" x14ac:dyDescent="0.25">
      <c r="A1355" s="429">
        <v>58</v>
      </c>
      <c r="B1355" s="133" t="s">
        <v>4335</v>
      </c>
      <c r="C1355" s="430">
        <v>4000000</v>
      </c>
      <c r="D1355" s="430" t="s">
        <v>4207</v>
      </c>
    </row>
    <row r="1356" spans="1:4" ht="15.75" x14ac:dyDescent="0.25">
      <c r="A1356" s="429" t="s">
        <v>4327</v>
      </c>
      <c r="B1356" s="133" t="s">
        <v>4328</v>
      </c>
      <c r="C1356" s="430">
        <v>6000000</v>
      </c>
      <c r="D1356" s="430">
        <v>300000</v>
      </c>
    </row>
    <row r="1357" spans="1:4" ht="15.75" x14ac:dyDescent="0.25">
      <c r="A1357" s="429" t="s">
        <v>4201</v>
      </c>
      <c r="B1357" s="133" t="s">
        <v>4329</v>
      </c>
      <c r="C1357" s="431"/>
      <c r="D1357" s="430">
        <v>8000000</v>
      </c>
    </row>
    <row r="1358" spans="1:4" ht="15.75" x14ac:dyDescent="0.25">
      <c r="A1358" s="429">
        <v>60</v>
      </c>
      <c r="B1358" s="133" t="s">
        <v>4330</v>
      </c>
      <c r="C1358" s="430">
        <v>2000000</v>
      </c>
      <c r="D1358" s="430" t="s">
        <v>4207</v>
      </c>
    </row>
    <row r="1359" spans="1:4" ht="15.75" x14ac:dyDescent="0.25">
      <c r="A1359" s="429">
        <v>61</v>
      </c>
      <c r="B1359" s="164" t="s">
        <v>4337</v>
      </c>
      <c r="C1359" s="430">
        <v>30000000</v>
      </c>
      <c r="D1359" s="430">
        <v>48000000</v>
      </c>
    </row>
    <row r="1360" spans="1:4" ht="15.75" x14ac:dyDescent="0.25">
      <c r="A1360" s="429">
        <v>62</v>
      </c>
      <c r="B1360" s="133" t="s">
        <v>4331</v>
      </c>
      <c r="C1360" s="431"/>
      <c r="D1360" s="431"/>
    </row>
    <row r="1361" spans="1:4" ht="15.75" x14ac:dyDescent="0.25">
      <c r="A1361" s="429"/>
      <c r="B1361" s="133" t="s">
        <v>4338</v>
      </c>
      <c r="C1361" s="430">
        <v>1500000</v>
      </c>
      <c r="D1361" s="431" t="s">
        <v>4207</v>
      </c>
    </row>
    <row r="1362" spans="1:4" ht="15.75" x14ac:dyDescent="0.25">
      <c r="A1362" s="429">
        <v>63</v>
      </c>
      <c r="B1362" s="133" t="s">
        <v>4332</v>
      </c>
      <c r="C1362" s="430"/>
      <c r="D1362" s="433"/>
    </row>
    <row r="1363" spans="1:4" ht="15.75" x14ac:dyDescent="0.25">
      <c r="A1363" s="429"/>
      <c r="B1363" s="133" t="s">
        <v>4339</v>
      </c>
      <c r="C1363" s="430">
        <v>2000000</v>
      </c>
      <c r="D1363" s="430">
        <v>3000000</v>
      </c>
    </row>
    <row r="1364" spans="1:4" ht="15.75" x14ac:dyDescent="0.25">
      <c r="A1364" s="429">
        <v>64</v>
      </c>
      <c r="B1364" s="133" t="s">
        <v>4340</v>
      </c>
      <c r="C1364" s="430"/>
      <c r="D1364" s="431"/>
    </row>
    <row r="1365" spans="1:4" ht="15.75" x14ac:dyDescent="0.25">
      <c r="A1365" s="429"/>
      <c r="B1365" s="133" t="s">
        <v>4341</v>
      </c>
      <c r="C1365" s="430">
        <v>5000000</v>
      </c>
      <c r="D1365" s="430">
        <v>1000000</v>
      </c>
    </row>
    <row r="1366" spans="1:4" ht="15.75" x14ac:dyDescent="0.25">
      <c r="A1366" s="429">
        <v>65</v>
      </c>
      <c r="B1366" s="133" t="s">
        <v>4333</v>
      </c>
      <c r="C1366" s="430" t="s">
        <v>4207</v>
      </c>
      <c r="D1366" s="430" t="s">
        <v>4207</v>
      </c>
    </row>
    <row r="1367" spans="1:4" ht="15.75" x14ac:dyDescent="0.25">
      <c r="A1367" s="429">
        <v>66</v>
      </c>
      <c r="B1367" s="133" t="s">
        <v>4334</v>
      </c>
      <c r="C1367" s="430">
        <v>7500000</v>
      </c>
      <c r="D1367" s="430" t="s">
        <v>4207</v>
      </c>
    </row>
    <row r="1368" spans="1:4" ht="15.75" x14ac:dyDescent="0.25">
      <c r="A1368" s="429"/>
      <c r="B1368" s="133" t="s">
        <v>4346</v>
      </c>
      <c r="C1368" s="432">
        <v>0</v>
      </c>
      <c r="D1368" s="430">
        <v>6000000</v>
      </c>
    </row>
    <row r="1369" spans="1:4" ht="16.5" thickBot="1" x14ac:dyDescent="0.3">
      <c r="A1369" s="446"/>
      <c r="B1369" s="94" t="s">
        <v>1581</v>
      </c>
      <c r="C1369" s="440">
        <f>SUM(C1320:C1367)</f>
        <v>598900000</v>
      </c>
      <c r="D1369" s="440">
        <f>SUM(D1320:D1367)</f>
        <v>537772000</v>
      </c>
    </row>
    <row r="1370" spans="1:4" ht="17.25" thickBot="1" x14ac:dyDescent="0.35">
      <c r="A1370" s="428"/>
      <c r="B1370" s="445" t="s">
        <v>4345</v>
      </c>
      <c r="C1370" s="440">
        <f>SUM(C1250+C1307+C1369)</f>
        <v>2323750000</v>
      </c>
      <c r="D1370" s="440">
        <f>SUM(D1250+D1307+D1369)</f>
        <v>2380570000</v>
      </c>
    </row>
    <row r="1371" spans="1:4" ht="15.75" x14ac:dyDescent="0.25">
      <c r="A1371" s="209"/>
      <c r="B1371" s="94"/>
      <c r="C1371" s="91"/>
      <c r="D1371" s="91"/>
    </row>
    <row r="1372" spans="1:4" ht="15.75" x14ac:dyDescent="0.25">
      <c r="A1372" s="209"/>
      <c r="B1372" s="94"/>
      <c r="C1372" s="91"/>
      <c r="D1372" s="91"/>
    </row>
    <row r="1373" spans="1:4" ht="23.25" x14ac:dyDescent="0.35">
      <c r="A1373" s="209"/>
      <c r="B1373" s="92" t="s">
        <v>0</v>
      </c>
      <c r="C1373" s="3"/>
      <c r="D1373" s="3">
        <v>59</v>
      </c>
    </row>
    <row r="1374" spans="1:4" ht="15.75" x14ac:dyDescent="0.25">
      <c r="A1374" s="209"/>
      <c r="B1374" s="94"/>
      <c r="C1374" s="3"/>
      <c r="D1374" s="3"/>
    </row>
    <row r="1375" spans="1:4" ht="15.75" x14ac:dyDescent="0.25">
      <c r="A1375" s="209"/>
      <c r="B1375" s="94" t="s">
        <v>859</v>
      </c>
      <c r="C1375" s="3"/>
      <c r="D1375" s="3"/>
    </row>
    <row r="1376" spans="1:4" ht="15.75" x14ac:dyDescent="0.25">
      <c r="A1376" s="209"/>
      <c r="B1376" s="94" t="s">
        <v>1754</v>
      </c>
      <c r="C1376" s="3"/>
      <c r="D1376" s="3"/>
    </row>
    <row r="1377" spans="1:4" ht="16.5" x14ac:dyDescent="0.3">
      <c r="A1377" s="176" t="s">
        <v>861</v>
      </c>
      <c r="B1377" s="96" t="s">
        <v>4</v>
      </c>
      <c r="C1377" s="96" t="s">
        <v>5</v>
      </c>
      <c r="D1377" s="96" t="s">
        <v>5</v>
      </c>
    </row>
    <row r="1378" spans="1:4" ht="16.5" x14ac:dyDescent="0.3">
      <c r="A1378" s="177" t="s">
        <v>6</v>
      </c>
      <c r="B1378" s="98"/>
      <c r="C1378" s="99" t="s">
        <v>7</v>
      </c>
      <c r="D1378" s="99" t="s">
        <v>7</v>
      </c>
    </row>
    <row r="1379" spans="1:4" ht="16.5" x14ac:dyDescent="0.3">
      <c r="A1379" s="145"/>
      <c r="B1379" s="98"/>
      <c r="C1379" s="99">
        <v>2011</v>
      </c>
      <c r="D1379" s="99">
        <v>2012</v>
      </c>
    </row>
    <row r="1380" spans="1:4" ht="17.25" thickBot="1" x14ac:dyDescent="0.35">
      <c r="A1380" s="178"/>
      <c r="B1380" s="103"/>
      <c r="C1380" s="104" t="s">
        <v>8</v>
      </c>
      <c r="D1380" s="104" t="s">
        <v>8</v>
      </c>
    </row>
    <row r="1381" spans="1:4" ht="16.5" x14ac:dyDescent="0.3">
      <c r="A1381" s="143">
        <v>67</v>
      </c>
      <c r="B1381" s="109" t="s">
        <v>1762</v>
      </c>
      <c r="C1381" s="3"/>
      <c r="D1381" s="3"/>
    </row>
    <row r="1382" spans="1:4" ht="16.5" x14ac:dyDescent="0.3">
      <c r="A1382" s="143"/>
      <c r="B1382" s="91" t="s">
        <v>4188</v>
      </c>
      <c r="C1382" s="28">
        <v>26000000</v>
      </c>
      <c r="D1382" s="28"/>
    </row>
    <row r="1383" spans="1:4" ht="16.5" x14ac:dyDescent="0.3">
      <c r="A1383" s="143"/>
      <c r="B1383" s="91" t="s">
        <v>4189</v>
      </c>
      <c r="C1383" s="28">
        <v>9400000</v>
      </c>
      <c r="D1383" s="28"/>
    </row>
    <row r="1384" spans="1:4" ht="16.5" x14ac:dyDescent="0.3">
      <c r="A1384" s="143"/>
      <c r="B1384" s="91" t="s">
        <v>1763</v>
      </c>
      <c r="C1384" s="28">
        <v>0</v>
      </c>
      <c r="D1384" s="28">
        <v>20000000</v>
      </c>
    </row>
    <row r="1385" spans="1:4" ht="16.5" x14ac:dyDescent="0.3">
      <c r="A1385" s="143"/>
      <c r="B1385" s="447" t="s">
        <v>4190</v>
      </c>
      <c r="C1385" s="447">
        <v>0</v>
      </c>
      <c r="D1385" s="228">
        <v>1500000</v>
      </c>
    </row>
    <row r="1386" spans="1:4" ht="16.5" x14ac:dyDescent="0.3">
      <c r="A1386" s="143"/>
      <c r="B1386" s="17"/>
      <c r="C1386" s="17"/>
      <c r="D1386" s="427"/>
    </row>
    <row r="1387" spans="1:4" ht="16.5" x14ac:dyDescent="0.3">
      <c r="A1387" s="143"/>
      <c r="B1387" s="91" t="s">
        <v>1764</v>
      </c>
      <c r="C1387" s="28"/>
      <c r="D1387" s="28"/>
    </row>
    <row r="1388" spans="1:4" ht="16.5" x14ac:dyDescent="0.3">
      <c r="A1388" s="143"/>
      <c r="B1388" s="91" t="s">
        <v>1765</v>
      </c>
      <c r="C1388" s="28">
        <v>400000</v>
      </c>
      <c r="D1388" s="28">
        <v>400000</v>
      </c>
    </row>
    <row r="1389" spans="1:4" ht="16.5" x14ac:dyDescent="0.3">
      <c r="A1389" s="143"/>
      <c r="B1389" s="91" t="s">
        <v>4186</v>
      </c>
      <c r="C1389" s="28">
        <v>460000</v>
      </c>
      <c r="D1389" s="28">
        <v>300000</v>
      </c>
    </row>
    <row r="1390" spans="1:4" ht="16.5" x14ac:dyDescent="0.3">
      <c r="A1390" s="143"/>
      <c r="B1390" s="91" t="s">
        <v>4187</v>
      </c>
      <c r="C1390" s="28">
        <v>140000</v>
      </c>
      <c r="D1390" s="28">
        <v>300000</v>
      </c>
    </row>
    <row r="1391" spans="1:4" ht="16.5" x14ac:dyDescent="0.3">
      <c r="A1391" s="143"/>
      <c r="B1391" s="91"/>
      <c r="C1391" s="28"/>
      <c r="D1391" s="28"/>
    </row>
    <row r="1392" spans="1:4" ht="16.5" x14ac:dyDescent="0.3">
      <c r="A1392" s="143"/>
      <c r="B1392" s="91" t="s">
        <v>4191</v>
      </c>
      <c r="C1392" s="28"/>
      <c r="D1392" s="28"/>
    </row>
    <row r="1393" spans="1:4" ht="16.5" x14ac:dyDescent="0.3">
      <c r="A1393" s="143"/>
      <c r="B1393" s="221" t="s">
        <v>4192</v>
      </c>
      <c r="C1393" s="28">
        <v>0</v>
      </c>
      <c r="D1393" s="28">
        <v>2000000</v>
      </c>
    </row>
    <row r="1394" spans="1:4" ht="16.5" x14ac:dyDescent="0.3">
      <c r="A1394" s="143"/>
      <c r="B1394" s="221" t="s">
        <v>4193</v>
      </c>
      <c r="C1394" s="28">
        <v>700000</v>
      </c>
      <c r="D1394" s="28">
        <v>1200000</v>
      </c>
    </row>
    <row r="1395" spans="1:4" ht="16.5" x14ac:dyDescent="0.3">
      <c r="A1395" s="143"/>
      <c r="B1395" s="221" t="s">
        <v>4194</v>
      </c>
      <c r="C1395" s="28">
        <v>500000</v>
      </c>
      <c r="D1395" s="28">
        <v>1000000</v>
      </c>
    </row>
    <row r="1396" spans="1:4" ht="16.5" x14ac:dyDescent="0.3">
      <c r="A1396" s="143"/>
      <c r="B1396" s="221" t="s">
        <v>4195</v>
      </c>
      <c r="C1396" s="28">
        <v>2800000</v>
      </c>
      <c r="D1396" s="28">
        <v>2800000</v>
      </c>
    </row>
    <row r="1397" spans="1:4" ht="16.5" x14ac:dyDescent="0.3">
      <c r="A1397" s="143"/>
      <c r="B1397" s="221" t="s">
        <v>4196</v>
      </c>
      <c r="C1397" s="28">
        <v>1400000</v>
      </c>
      <c r="D1397" s="28">
        <v>1400000</v>
      </c>
    </row>
    <row r="1398" spans="1:4" ht="16.5" x14ac:dyDescent="0.3">
      <c r="A1398" s="143"/>
      <c r="B1398" s="91" t="s">
        <v>4197</v>
      </c>
      <c r="C1398" s="220">
        <v>750000</v>
      </c>
      <c r="D1398" s="220">
        <v>800000</v>
      </c>
    </row>
    <row r="1399" spans="1:4" ht="16.5" x14ac:dyDescent="0.3">
      <c r="A1399" s="143"/>
      <c r="B1399" s="91" t="s">
        <v>4198</v>
      </c>
      <c r="C1399" s="28">
        <v>8500000</v>
      </c>
      <c r="D1399" s="28">
        <v>13000000</v>
      </c>
    </row>
    <row r="1400" spans="1:4" ht="16.5" x14ac:dyDescent="0.3">
      <c r="A1400" s="143"/>
      <c r="B1400" s="91" t="s">
        <v>1766</v>
      </c>
      <c r="C1400" s="220">
        <v>1500000</v>
      </c>
      <c r="D1400" s="220">
        <v>0</v>
      </c>
    </row>
    <row r="1401" spans="1:4" ht="16.5" x14ac:dyDescent="0.3">
      <c r="A1401" s="143"/>
      <c r="B1401" s="111"/>
      <c r="C1401" s="111"/>
      <c r="D1401" s="111"/>
    </row>
    <row r="1402" spans="1:4" ht="16.5" x14ac:dyDescent="0.3">
      <c r="A1402" s="143"/>
      <c r="B1402" s="91" t="s">
        <v>4349</v>
      </c>
      <c r="C1402" s="220">
        <v>4450000</v>
      </c>
      <c r="D1402" s="220">
        <v>11800000</v>
      </c>
    </row>
    <row r="1403" spans="1:4" ht="17.25" thickBot="1" x14ac:dyDescent="0.35">
      <c r="A1403" s="143"/>
      <c r="B1403" s="94" t="s">
        <v>1581</v>
      </c>
      <c r="C1403" s="113">
        <f>SUM(C1382:C1402)</f>
        <v>57000000</v>
      </c>
      <c r="D1403" s="113">
        <f>SUM(D1382:D1402)</f>
        <v>56500000</v>
      </c>
    </row>
    <row r="1404" spans="1:4" ht="16.5" x14ac:dyDescent="0.3">
      <c r="A1404" s="143"/>
      <c r="B1404" s="94"/>
      <c r="C1404" s="148"/>
      <c r="D1404" s="148"/>
    </row>
    <row r="1405" spans="1:4" ht="16.5" x14ac:dyDescent="0.3">
      <c r="A1405" s="143">
        <v>68</v>
      </c>
      <c r="B1405" s="109" t="s">
        <v>1767</v>
      </c>
      <c r="C1405" s="91"/>
      <c r="D1405" s="91"/>
    </row>
    <row r="1406" spans="1:4" ht="16.5" x14ac:dyDescent="0.3">
      <c r="A1406" s="143"/>
      <c r="B1406" s="109"/>
      <c r="C1406" s="91"/>
      <c r="D1406" s="91"/>
    </row>
    <row r="1407" spans="1:4" ht="16.5" x14ac:dyDescent="0.3">
      <c r="A1407" s="143"/>
      <c r="B1407" s="91" t="s">
        <v>1768</v>
      </c>
      <c r="C1407" s="219">
        <v>37600000</v>
      </c>
      <c r="D1407" s="219">
        <v>38600000</v>
      </c>
    </row>
    <row r="1408" spans="1:4" ht="16.5" x14ac:dyDescent="0.3">
      <c r="A1408" s="143"/>
      <c r="B1408" s="91" t="s">
        <v>1769</v>
      </c>
      <c r="C1408" s="219">
        <v>8500000</v>
      </c>
      <c r="D1408" s="219">
        <v>18800000</v>
      </c>
    </row>
    <row r="1409" spans="1:4" ht="16.5" x14ac:dyDescent="0.3">
      <c r="A1409" s="143"/>
      <c r="B1409" s="91" t="s">
        <v>1770</v>
      </c>
      <c r="C1409" s="219">
        <v>20900000</v>
      </c>
      <c r="D1409" s="219">
        <v>36500000</v>
      </c>
    </row>
    <row r="1410" spans="1:4" ht="16.5" x14ac:dyDescent="0.3">
      <c r="A1410" s="143"/>
      <c r="B1410" s="91" t="s">
        <v>1771</v>
      </c>
      <c r="C1410" s="219">
        <v>40000000</v>
      </c>
      <c r="D1410" s="219">
        <v>0</v>
      </c>
    </row>
    <row r="1411" spans="1:4" ht="16.5" x14ac:dyDescent="0.3">
      <c r="A1411" s="143"/>
      <c r="B1411" s="91" t="s">
        <v>1772</v>
      </c>
      <c r="C1411" s="219">
        <v>0</v>
      </c>
      <c r="D1411" s="219">
        <v>40000000</v>
      </c>
    </row>
    <row r="1412" spans="1:4" ht="16.5" x14ac:dyDescent="0.3">
      <c r="A1412" s="143"/>
      <c r="B1412" s="91" t="s">
        <v>1773</v>
      </c>
      <c r="C1412" s="219">
        <v>10000000</v>
      </c>
      <c r="D1412" s="219">
        <v>7000000</v>
      </c>
    </row>
    <row r="1413" spans="1:4" ht="16.5" x14ac:dyDescent="0.3">
      <c r="A1413" s="143"/>
      <c r="B1413" s="91" t="s">
        <v>1774</v>
      </c>
      <c r="C1413" s="219">
        <v>15000000</v>
      </c>
      <c r="D1413" s="219">
        <v>15000000</v>
      </c>
    </row>
    <row r="1414" spans="1:4" ht="16.5" x14ac:dyDescent="0.3">
      <c r="A1414" s="143"/>
      <c r="B1414" s="91" t="s">
        <v>1775</v>
      </c>
      <c r="C1414" s="219">
        <v>15000000</v>
      </c>
      <c r="D1414" s="219">
        <v>16000000</v>
      </c>
    </row>
    <row r="1415" spans="1:4" ht="16.5" x14ac:dyDescent="0.3">
      <c r="A1415" s="143"/>
      <c r="B1415" s="91" t="s">
        <v>1776</v>
      </c>
      <c r="C1415" s="219">
        <v>0</v>
      </c>
      <c r="D1415" s="219">
        <v>0</v>
      </c>
    </row>
    <row r="1416" spans="1:4" ht="16.5" x14ac:dyDescent="0.3">
      <c r="A1416" s="143"/>
      <c r="B1416" s="91" t="s">
        <v>1777</v>
      </c>
      <c r="C1416" s="219">
        <v>15000000</v>
      </c>
      <c r="D1416" s="219">
        <v>5000000</v>
      </c>
    </row>
    <row r="1417" spans="1:4" ht="16.5" x14ac:dyDescent="0.3">
      <c r="A1417" s="143"/>
      <c r="B1417" s="91" t="s">
        <v>1778</v>
      </c>
      <c r="C1417" s="219">
        <v>0</v>
      </c>
      <c r="D1417" s="219"/>
    </row>
    <row r="1418" spans="1:4" ht="16.5" x14ac:dyDescent="0.3">
      <c r="A1418" s="143"/>
      <c r="B1418" s="91" t="s">
        <v>1779</v>
      </c>
      <c r="C1418" s="219">
        <v>4000000</v>
      </c>
      <c r="D1418" s="219">
        <v>5000000</v>
      </c>
    </row>
    <row r="1419" spans="1:4" ht="16.5" x14ac:dyDescent="0.3">
      <c r="A1419" s="143"/>
      <c r="B1419" s="91" t="s">
        <v>1780</v>
      </c>
      <c r="C1419" s="219">
        <v>2000000</v>
      </c>
      <c r="D1419" s="219">
        <v>7000000</v>
      </c>
    </row>
    <row r="1420" spans="1:4" ht="16.5" x14ac:dyDescent="0.3">
      <c r="A1420" s="143"/>
      <c r="B1420" s="91" t="s">
        <v>1781</v>
      </c>
      <c r="C1420" s="219">
        <v>1000000</v>
      </c>
      <c r="D1420" s="219">
        <v>1000000</v>
      </c>
    </row>
    <row r="1421" spans="1:4" ht="16.5" x14ac:dyDescent="0.3">
      <c r="A1421" s="143"/>
      <c r="B1421" s="91" t="s">
        <v>1782</v>
      </c>
      <c r="C1421" s="219">
        <v>0</v>
      </c>
      <c r="D1421" s="219">
        <v>10000000</v>
      </c>
    </row>
    <row r="1422" spans="1:4" ht="16.5" x14ac:dyDescent="0.3">
      <c r="A1422" s="143"/>
      <c r="B1422" s="91" t="s">
        <v>1783</v>
      </c>
      <c r="C1422" s="219">
        <v>0</v>
      </c>
      <c r="D1422" s="219">
        <v>0</v>
      </c>
    </row>
    <row r="1423" spans="1:4" ht="16.5" x14ac:dyDescent="0.3">
      <c r="A1423" s="143"/>
      <c r="B1423" s="91" t="s">
        <v>1784</v>
      </c>
      <c r="C1423" s="219">
        <v>90000000</v>
      </c>
      <c r="D1423" s="219">
        <v>234000000</v>
      </c>
    </row>
    <row r="1424" spans="1:4" ht="16.5" x14ac:dyDescent="0.3">
      <c r="A1424" s="143"/>
      <c r="B1424" s="91" t="s">
        <v>1785</v>
      </c>
      <c r="C1424" s="219">
        <v>0</v>
      </c>
      <c r="D1424" s="219">
        <v>2000000</v>
      </c>
    </row>
    <row r="1425" spans="1:4" ht="16.5" x14ac:dyDescent="0.3">
      <c r="A1425" s="143"/>
      <c r="B1425" s="91" t="s">
        <v>1786</v>
      </c>
      <c r="C1425" s="219">
        <v>0</v>
      </c>
      <c r="D1425" s="219">
        <v>2000000</v>
      </c>
    </row>
    <row r="1426" spans="1:4" ht="16.5" x14ac:dyDescent="0.3">
      <c r="A1426" s="143"/>
      <c r="B1426" s="91" t="s">
        <v>1787</v>
      </c>
      <c r="C1426" s="219">
        <v>0</v>
      </c>
      <c r="D1426" s="219">
        <v>0</v>
      </c>
    </row>
    <row r="1427" spans="1:4" ht="16.5" x14ac:dyDescent="0.3">
      <c r="A1427" s="143"/>
      <c r="B1427" s="91" t="s">
        <v>1788</v>
      </c>
      <c r="C1427" s="219">
        <v>3000000</v>
      </c>
      <c r="D1427" s="219">
        <v>5000000</v>
      </c>
    </row>
    <row r="1428" spans="1:4" ht="15.75" x14ac:dyDescent="0.25">
      <c r="A1428" s="175"/>
      <c r="B1428" s="94" t="s">
        <v>1470</v>
      </c>
      <c r="C1428" s="222">
        <f>SUM(C1407:C1427)</f>
        <v>262000000</v>
      </c>
      <c r="D1428" s="222">
        <f>SUM(D1407:D1427)</f>
        <v>442900000</v>
      </c>
    </row>
    <row r="1429" spans="1:4" x14ac:dyDescent="0.25">
      <c r="A1429" s="175"/>
      <c r="D1429" s="24"/>
    </row>
    <row r="1430" spans="1:4" ht="23.25" x14ac:dyDescent="0.35">
      <c r="A1430" s="175">
        <v>60</v>
      </c>
      <c r="B1430" s="92" t="s">
        <v>0</v>
      </c>
    </row>
    <row r="1431" spans="1:4" ht="15.75" x14ac:dyDescent="0.25">
      <c r="A1431" s="209"/>
      <c r="B1431" s="94"/>
      <c r="C1431" s="3"/>
      <c r="D1431" s="3"/>
    </row>
    <row r="1432" spans="1:4" ht="15.75" x14ac:dyDescent="0.25">
      <c r="A1432" s="209"/>
      <c r="B1432" s="94" t="s">
        <v>859</v>
      </c>
      <c r="C1432" s="3"/>
      <c r="D1432" s="3"/>
    </row>
    <row r="1433" spans="1:4" ht="15.75" x14ac:dyDescent="0.25">
      <c r="A1433" s="209"/>
      <c r="B1433" s="94" t="s">
        <v>1754</v>
      </c>
      <c r="C1433" s="3"/>
      <c r="D1433" s="3"/>
    </row>
    <row r="1434" spans="1:4" ht="16.5" x14ac:dyDescent="0.3">
      <c r="A1434" s="176" t="s">
        <v>861</v>
      </c>
      <c r="B1434" s="96" t="s">
        <v>4</v>
      </c>
      <c r="C1434" s="96" t="s">
        <v>5</v>
      </c>
      <c r="D1434" s="96" t="s">
        <v>5</v>
      </c>
    </row>
    <row r="1435" spans="1:4" ht="16.5" x14ac:dyDescent="0.3">
      <c r="A1435" s="177" t="s">
        <v>6</v>
      </c>
      <c r="B1435" s="98"/>
      <c r="C1435" s="99" t="s">
        <v>7</v>
      </c>
      <c r="D1435" s="99" t="s">
        <v>7</v>
      </c>
    </row>
    <row r="1436" spans="1:4" ht="16.5" x14ac:dyDescent="0.3">
      <c r="A1436" s="145"/>
      <c r="B1436" s="98"/>
      <c r="C1436" s="99">
        <v>2011</v>
      </c>
      <c r="D1436" s="99">
        <v>2012</v>
      </c>
    </row>
    <row r="1437" spans="1:4" ht="17.25" thickBot="1" x14ac:dyDescent="0.35">
      <c r="A1437" s="178"/>
      <c r="B1437" s="103"/>
      <c r="C1437" s="104" t="s">
        <v>8</v>
      </c>
      <c r="D1437" s="104" t="s">
        <v>8</v>
      </c>
    </row>
    <row r="1438" spans="1:4" ht="16.5" x14ac:dyDescent="0.3">
      <c r="A1438" s="145"/>
      <c r="B1438" s="109" t="s">
        <v>1789</v>
      </c>
      <c r="C1438" s="99"/>
      <c r="D1438" s="99"/>
    </row>
    <row r="1439" spans="1:4" ht="16.5" x14ac:dyDescent="0.3">
      <c r="A1439" s="143"/>
      <c r="B1439" s="91" t="s">
        <v>1790</v>
      </c>
      <c r="C1439" s="219"/>
      <c r="D1439" s="219"/>
    </row>
    <row r="1440" spans="1:4" ht="16.5" x14ac:dyDescent="0.3">
      <c r="A1440" s="143"/>
      <c r="B1440" s="91" t="s">
        <v>1791</v>
      </c>
      <c r="C1440" s="219">
        <v>0</v>
      </c>
      <c r="D1440" s="219">
        <v>0</v>
      </c>
    </row>
    <row r="1441" spans="1:4" ht="16.5" x14ac:dyDescent="0.3">
      <c r="A1441" s="143"/>
      <c r="B1441" s="91" t="s">
        <v>1792</v>
      </c>
      <c r="C1441" s="219">
        <v>500000</v>
      </c>
      <c r="D1441" s="219">
        <v>600000</v>
      </c>
    </row>
    <row r="1442" spans="1:4" ht="16.5" x14ac:dyDescent="0.3">
      <c r="A1442" s="143"/>
      <c r="B1442" s="91" t="s">
        <v>1793</v>
      </c>
      <c r="C1442" s="219">
        <v>3000000</v>
      </c>
      <c r="D1442" s="219">
        <v>2500000</v>
      </c>
    </row>
    <row r="1443" spans="1:4" ht="16.5" x14ac:dyDescent="0.3">
      <c r="A1443" s="143"/>
      <c r="B1443" s="91" t="s">
        <v>1794</v>
      </c>
      <c r="C1443" s="219">
        <v>5000000</v>
      </c>
      <c r="D1443" s="219">
        <v>10000000</v>
      </c>
    </row>
    <row r="1444" spans="1:4" ht="16.5" x14ac:dyDescent="0.3">
      <c r="A1444" s="143"/>
      <c r="B1444" s="91" t="s">
        <v>1795</v>
      </c>
      <c r="C1444" s="219">
        <v>5000000</v>
      </c>
      <c r="D1444" s="219">
        <v>3000000</v>
      </c>
    </row>
    <row r="1445" spans="1:4" ht="16.5" x14ac:dyDescent="0.3">
      <c r="A1445" s="143"/>
      <c r="B1445" s="91" t="s">
        <v>1796</v>
      </c>
      <c r="C1445" s="219"/>
      <c r="D1445" s="219"/>
    </row>
    <row r="1446" spans="1:4" ht="16.5" x14ac:dyDescent="0.3">
      <c r="A1446" s="143"/>
      <c r="B1446" s="91" t="s">
        <v>1797</v>
      </c>
      <c r="C1446" s="219">
        <v>10000000</v>
      </c>
      <c r="D1446" s="219">
        <v>6000000</v>
      </c>
    </row>
    <row r="1447" spans="1:4" ht="16.5" x14ac:dyDescent="0.3">
      <c r="A1447" s="143"/>
      <c r="B1447" s="91" t="s">
        <v>1798</v>
      </c>
      <c r="C1447" s="219">
        <v>1000000</v>
      </c>
      <c r="D1447" s="219">
        <v>1000000</v>
      </c>
    </row>
    <row r="1448" spans="1:4" ht="16.5" x14ac:dyDescent="0.3">
      <c r="A1448" s="143"/>
      <c r="B1448" s="91" t="s">
        <v>1799</v>
      </c>
      <c r="C1448" s="219">
        <v>500000</v>
      </c>
      <c r="D1448" s="219">
        <v>1000000</v>
      </c>
    </row>
    <row r="1449" spans="1:4" ht="16.5" x14ac:dyDescent="0.3">
      <c r="A1449" s="143"/>
      <c r="B1449" s="91" t="s">
        <v>1800</v>
      </c>
      <c r="C1449" s="219">
        <v>3000000</v>
      </c>
      <c r="D1449" s="219">
        <v>0</v>
      </c>
    </row>
    <row r="1450" spans="1:4" ht="15.75" x14ac:dyDescent="0.25">
      <c r="A1450" s="209"/>
      <c r="B1450" s="91" t="s">
        <v>1801</v>
      </c>
      <c r="C1450" s="219">
        <v>4000000</v>
      </c>
      <c r="D1450" s="219">
        <v>5000000</v>
      </c>
    </row>
    <row r="1451" spans="1:4" ht="15.75" x14ac:dyDescent="0.25">
      <c r="A1451" s="209"/>
      <c r="B1451" s="91" t="s">
        <v>1802</v>
      </c>
      <c r="C1451" s="219">
        <v>5000000</v>
      </c>
      <c r="D1451" s="219">
        <v>3000000</v>
      </c>
    </row>
    <row r="1452" spans="1:4" ht="15.75" x14ac:dyDescent="0.25">
      <c r="A1452" s="209"/>
      <c r="B1452" s="91" t="s">
        <v>1803</v>
      </c>
      <c r="C1452" s="219">
        <v>1000000</v>
      </c>
      <c r="D1452" s="219">
        <v>1000000</v>
      </c>
    </row>
    <row r="1453" spans="1:4" ht="15.75" x14ac:dyDescent="0.25">
      <c r="A1453" s="209"/>
      <c r="B1453" s="91" t="s">
        <v>1804</v>
      </c>
      <c r="C1453" s="219">
        <v>0</v>
      </c>
      <c r="D1453" s="219">
        <v>4000000</v>
      </c>
    </row>
    <row r="1454" spans="1:4" ht="15.75" x14ac:dyDescent="0.25">
      <c r="A1454" s="209"/>
      <c r="B1454" s="91" t="s">
        <v>1805</v>
      </c>
      <c r="C1454" s="219"/>
      <c r="D1454" s="219">
        <v>8000000</v>
      </c>
    </row>
    <row r="1455" spans="1:4" ht="15.75" x14ac:dyDescent="0.25">
      <c r="A1455" s="209"/>
      <c r="B1455" s="91" t="s">
        <v>1806</v>
      </c>
      <c r="C1455" s="219">
        <v>0</v>
      </c>
      <c r="D1455" s="219">
        <v>2000000</v>
      </c>
    </row>
    <row r="1456" spans="1:4" ht="16.5" thickBot="1" x14ac:dyDescent="0.3">
      <c r="A1456" s="209"/>
      <c r="B1456" s="94" t="s">
        <v>1807</v>
      </c>
      <c r="C1456" s="223">
        <f>SUM(C1407:C1455)</f>
        <v>562002011</v>
      </c>
      <c r="D1456" s="223">
        <f>SUM(D1440:D1455)</f>
        <v>47100000</v>
      </c>
    </row>
    <row r="1457" spans="1:4" ht="16.5" thickBot="1" x14ac:dyDescent="0.3">
      <c r="A1457" s="209"/>
      <c r="B1457" s="94"/>
      <c r="C1457" s="223"/>
      <c r="D1457" s="223"/>
    </row>
    <row r="1458" spans="1:4" ht="17.25" thickBot="1" x14ac:dyDescent="0.35">
      <c r="A1458" s="145"/>
      <c r="B1458" s="94" t="s">
        <v>1124</v>
      </c>
      <c r="C1458" s="223">
        <f>SUM(C1428+C1456)</f>
        <v>824002011</v>
      </c>
      <c r="D1458" s="223">
        <f>SUM(D1428+D1456)</f>
        <v>490000000</v>
      </c>
    </row>
    <row r="1459" spans="1:4" ht="16.5" x14ac:dyDescent="0.3">
      <c r="A1459" s="145"/>
      <c r="B1459" s="94"/>
      <c r="C1459" s="224"/>
      <c r="D1459" s="224"/>
    </row>
    <row r="1460" spans="1:4" ht="15.75" x14ac:dyDescent="0.25">
      <c r="A1460" s="209"/>
      <c r="B1460" s="106" t="s">
        <v>1808</v>
      </c>
      <c r="C1460" s="225"/>
      <c r="D1460" s="225"/>
    </row>
    <row r="1461" spans="1:4" ht="16.5" x14ac:dyDescent="0.3">
      <c r="A1461" s="143">
        <v>69</v>
      </c>
      <c r="B1461" s="91" t="s">
        <v>1809</v>
      </c>
      <c r="C1461" s="3"/>
      <c r="D1461" s="3"/>
    </row>
    <row r="1462" spans="1:4" ht="16.5" x14ac:dyDescent="0.3">
      <c r="A1462" s="143"/>
      <c r="B1462" s="91" t="s">
        <v>1810</v>
      </c>
      <c r="C1462" s="219">
        <v>150947651</v>
      </c>
      <c r="D1462" s="228">
        <v>396387000</v>
      </c>
    </row>
    <row r="1463" spans="1:4" ht="16.5" x14ac:dyDescent="0.3">
      <c r="A1463" s="143"/>
      <c r="B1463" s="91" t="s">
        <v>1811</v>
      </c>
      <c r="C1463" s="219">
        <v>31500000</v>
      </c>
      <c r="D1463" s="219">
        <v>21000000</v>
      </c>
    </row>
    <row r="1464" spans="1:4" ht="16.5" x14ac:dyDescent="0.3">
      <c r="A1464" s="143"/>
      <c r="B1464" s="91" t="s">
        <v>1812</v>
      </c>
      <c r="C1464" s="219"/>
      <c r="D1464" s="219"/>
    </row>
    <row r="1465" spans="1:4" ht="16.5" x14ac:dyDescent="0.3">
      <c r="A1465" s="143"/>
      <c r="B1465" s="91" t="s">
        <v>1813</v>
      </c>
      <c r="C1465" s="219">
        <v>599208128.39999998</v>
      </c>
      <c r="D1465" s="219">
        <v>872500000</v>
      </c>
    </row>
    <row r="1466" spans="1:4" ht="16.5" x14ac:dyDescent="0.3">
      <c r="A1466" s="143">
        <v>70</v>
      </c>
      <c r="B1466" s="91" t="s">
        <v>1814</v>
      </c>
      <c r="C1466" s="219">
        <v>450000000</v>
      </c>
      <c r="D1466" s="219">
        <v>135000000</v>
      </c>
    </row>
    <row r="1467" spans="1:4" ht="16.5" x14ac:dyDescent="0.3">
      <c r="A1467" s="143"/>
      <c r="B1467" s="91" t="s">
        <v>1815</v>
      </c>
      <c r="C1467" s="219">
        <v>10000000</v>
      </c>
      <c r="D1467" s="219">
        <v>10000000</v>
      </c>
    </row>
    <row r="1468" spans="1:4" ht="16.5" x14ac:dyDescent="0.3">
      <c r="A1468" s="143">
        <v>71</v>
      </c>
      <c r="B1468" s="91" t="s">
        <v>1816</v>
      </c>
      <c r="C1468" s="219">
        <v>60000000</v>
      </c>
      <c r="D1468" s="219">
        <f>45300000+6040000+427500+375000</f>
        <v>52142500</v>
      </c>
    </row>
    <row r="1469" spans="1:4" ht="16.5" x14ac:dyDescent="0.3">
      <c r="A1469" s="143">
        <v>72</v>
      </c>
      <c r="B1469" s="91" t="s">
        <v>1817</v>
      </c>
      <c r="C1469" s="219">
        <v>20000000</v>
      </c>
      <c r="D1469" s="219">
        <v>10000000</v>
      </c>
    </row>
    <row r="1470" spans="1:4" ht="16.5" x14ac:dyDescent="0.3">
      <c r="A1470" s="143">
        <v>73</v>
      </c>
      <c r="B1470" s="91" t="s">
        <v>1818</v>
      </c>
      <c r="C1470" s="219">
        <v>5000000</v>
      </c>
      <c r="D1470" s="219">
        <v>2000000</v>
      </c>
    </row>
    <row r="1471" spans="1:4" ht="16.5" x14ac:dyDescent="0.3">
      <c r="A1471" s="143">
        <v>74</v>
      </c>
      <c r="B1471" s="91" t="s">
        <v>1819</v>
      </c>
      <c r="C1471" s="219">
        <v>7000000</v>
      </c>
      <c r="D1471" s="219">
        <v>2000000</v>
      </c>
    </row>
    <row r="1472" spans="1:4" ht="16.5" x14ac:dyDescent="0.3">
      <c r="A1472" s="143">
        <v>75</v>
      </c>
      <c r="B1472" s="91" t="s">
        <v>1820</v>
      </c>
      <c r="C1472" s="219">
        <v>10000000</v>
      </c>
      <c r="D1472" s="219">
        <v>2500000</v>
      </c>
    </row>
    <row r="1473" spans="1:4" ht="16.5" x14ac:dyDescent="0.3">
      <c r="A1473" s="143">
        <v>76</v>
      </c>
      <c r="B1473" s="91" t="s">
        <v>1821</v>
      </c>
      <c r="C1473" s="219">
        <v>200000000</v>
      </c>
      <c r="D1473" s="219">
        <v>75000000</v>
      </c>
    </row>
    <row r="1474" spans="1:4" ht="16.5" x14ac:dyDescent="0.3">
      <c r="A1474" s="143">
        <v>77</v>
      </c>
      <c r="B1474" s="91" t="s">
        <v>1822</v>
      </c>
      <c r="C1474" s="219">
        <v>4084220.6</v>
      </c>
      <c r="D1474" s="219">
        <v>1220500</v>
      </c>
    </row>
    <row r="1475" spans="1:4" ht="16.5" x14ac:dyDescent="0.3">
      <c r="A1475" s="143">
        <v>78</v>
      </c>
      <c r="B1475" s="91" t="s">
        <v>1823</v>
      </c>
      <c r="C1475" s="219">
        <v>150000000</v>
      </c>
      <c r="D1475" s="219">
        <v>90000000</v>
      </c>
    </row>
    <row r="1476" spans="1:4" ht="16.5" x14ac:dyDescent="0.3">
      <c r="A1476" s="143">
        <v>79</v>
      </c>
      <c r="B1476" s="91" t="s">
        <v>1824</v>
      </c>
      <c r="C1476" s="219"/>
      <c r="D1476" s="219"/>
    </row>
    <row r="1477" spans="1:4" ht="15.75" x14ac:dyDescent="0.25">
      <c r="A1477" s="209"/>
      <c r="B1477" s="91" t="s">
        <v>1825</v>
      </c>
      <c r="C1477" s="219">
        <v>30000000</v>
      </c>
      <c r="D1477" s="219">
        <v>20000000</v>
      </c>
    </row>
    <row r="1478" spans="1:4" ht="16.5" x14ac:dyDescent="0.3">
      <c r="A1478" s="143">
        <v>80</v>
      </c>
      <c r="B1478" s="91" t="s">
        <v>1826</v>
      </c>
      <c r="C1478" s="219">
        <v>2500000</v>
      </c>
      <c r="D1478" s="219">
        <v>1000000</v>
      </c>
    </row>
    <row r="1479" spans="1:4" ht="16.5" x14ac:dyDescent="0.3">
      <c r="A1479" s="143">
        <v>81</v>
      </c>
      <c r="B1479" s="91" t="s">
        <v>1827</v>
      </c>
      <c r="C1479" s="219">
        <v>700000</v>
      </c>
      <c r="D1479" s="219">
        <v>250000</v>
      </c>
    </row>
    <row r="1480" spans="1:4" ht="16.5" x14ac:dyDescent="0.3">
      <c r="A1480" s="143">
        <v>82</v>
      </c>
      <c r="B1480" s="109" t="s">
        <v>1828</v>
      </c>
      <c r="C1480" s="219"/>
      <c r="D1480" s="219"/>
    </row>
    <row r="1481" spans="1:4" ht="16.5" x14ac:dyDescent="0.3">
      <c r="A1481" s="143"/>
      <c r="B1481" s="91" t="s">
        <v>1829</v>
      </c>
      <c r="C1481" s="219">
        <v>100000000</v>
      </c>
      <c r="D1481" s="219">
        <v>100000000</v>
      </c>
    </row>
    <row r="1482" spans="1:4" ht="16.5" x14ac:dyDescent="0.3">
      <c r="A1482" s="143">
        <v>83</v>
      </c>
      <c r="B1482" s="91" t="s">
        <v>1830</v>
      </c>
      <c r="C1482" s="219">
        <v>4560000</v>
      </c>
      <c r="D1482" s="219">
        <v>1500000</v>
      </c>
    </row>
    <row r="1483" spans="1:4" ht="16.5" x14ac:dyDescent="0.3">
      <c r="A1483" s="143">
        <v>84</v>
      </c>
      <c r="B1483" s="91" t="s">
        <v>1831</v>
      </c>
      <c r="C1483" s="219">
        <v>25000000</v>
      </c>
      <c r="D1483" s="219">
        <v>25000000</v>
      </c>
    </row>
    <row r="1484" spans="1:4" ht="16.5" x14ac:dyDescent="0.3">
      <c r="A1484" s="143">
        <v>85</v>
      </c>
      <c r="B1484" s="91" t="s">
        <v>1832</v>
      </c>
      <c r="C1484" s="219">
        <v>6000000</v>
      </c>
      <c r="D1484" s="219">
        <v>6000000</v>
      </c>
    </row>
    <row r="1485" spans="1:4" ht="16.5" x14ac:dyDescent="0.3">
      <c r="A1485" s="143">
        <v>86</v>
      </c>
      <c r="B1485" s="91" t="s">
        <v>1757</v>
      </c>
      <c r="C1485" s="219">
        <v>13000000</v>
      </c>
      <c r="D1485" s="219">
        <v>13000000</v>
      </c>
    </row>
    <row r="1486" spans="1:4" ht="16.5" x14ac:dyDescent="0.3">
      <c r="A1486" s="143">
        <v>87</v>
      </c>
      <c r="B1486" s="91" t="s">
        <v>1833</v>
      </c>
      <c r="C1486" s="219">
        <v>25000000</v>
      </c>
      <c r="D1486" s="219">
        <v>15000000</v>
      </c>
    </row>
    <row r="1487" spans="1:4" ht="16.5" x14ac:dyDescent="0.3">
      <c r="A1487" s="143">
        <v>88</v>
      </c>
      <c r="B1487" s="91" t="s">
        <v>1834</v>
      </c>
      <c r="C1487" s="219">
        <v>45000000</v>
      </c>
      <c r="D1487" s="219">
        <v>15000000</v>
      </c>
    </row>
    <row r="1488" spans="1:4" ht="16.5" x14ac:dyDescent="0.3">
      <c r="A1488" s="143">
        <v>89</v>
      </c>
      <c r="B1488" s="91" t="s">
        <v>1835</v>
      </c>
      <c r="C1488" s="219">
        <v>4000000</v>
      </c>
      <c r="D1488" s="219">
        <v>2000000</v>
      </c>
    </row>
    <row r="1489" spans="1:4" ht="16.5" x14ac:dyDescent="0.3">
      <c r="A1489" s="143">
        <v>90</v>
      </c>
      <c r="B1489" s="91" t="s">
        <v>1836</v>
      </c>
      <c r="C1489" s="219">
        <v>5000000</v>
      </c>
      <c r="D1489" s="219">
        <v>2000000</v>
      </c>
    </row>
    <row r="1490" spans="1:4" ht="16.5" x14ac:dyDescent="0.3">
      <c r="A1490" s="143">
        <v>91</v>
      </c>
      <c r="B1490" s="91" t="s">
        <v>1837</v>
      </c>
      <c r="C1490" s="219">
        <v>10500000</v>
      </c>
      <c r="D1490" s="219">
        <v>5000000</v>
      </c>
    </row>
    <row r="1491" spans="1:4" ht="16.5" x14ac:dyDescent="0.3">
      <c r="A1491" s="143">
        <v>92</v>
      </c>
      <c r="B1491" s="91" t="s">
        <v>1838</v>
      </c>
      <c r="C1491" s="219">
        <v>0</v>
      </c>
      <c r="D1491" s="219">
        <v>2500000</v>
      </c>
    </row>
    <row r="1492" spans="1:4" ht="16.5" x14ac:dyDescent="0.3">
      <c r="A1492" s="143">
        <v>93</v>
      </c>
      <c r="B1492" s="91" t="s">
        <v>1839</v>
      </c>
      <c r="C1492" s="219">
        <v>15000000</v>
      </c>
      <c r="D1492" s="219">
        <v>2000000</v>
      </c>
    </row>
    <row r="1493" spans="1:4" ht="16.5" x14ac:dyDescent="0.3">
      <c r="A1493" s="143">
        <v>94</v>
      </c>
      <c r="B1493" s="91" t="s">
        <v>1840</v>
      </c>
      <c r="C1493" s="219">
        <v>60000000</v>
      </c>
      <c r="D1493" s="219">
        <v>20000000</v>
      </c>
    </row>
    <row r="1494" spans="1:4" ht="17.25" thickBot="1" x14ac:dyDescent="0.35">
      <c r="A1494" s="143"/>
      <c r="B1494" s="94" t="s">
        <v>1841</v>
      </c>
      <c r="C1494" s="223">
        <f>SUM(C1462:C1493)</f>
        <v>2044000000</v>
      </c>
      <c r="D1494" s="223">
        <f>SUM(D1462:D1493)</f>
        <v>1900000000</v>
      </c>
    </row>
    <row r="1495" spans="1:4" ht="15.75" x14ac:dyDescent="0.25">
      <c r="A1495" s="209"/>
      <c r="B1495" s="94"/>
      <c r="C1495" s="224"/>
      <c r="D1495" s="224"/>
    </row>
    <row r="1496" spans="1:4" ht="23.25" x14ac:dyDescent="0.35">
      <c r="A1496" s="143"/>
      <c r="B1496" s="92" t="s">
        <v>0</v>
      </c>
      <c r="C1496" s="3"/>
      <c r="D1496" s="3">
        <v>61</v>
      </c>
    </row>
    <row r="1497" spans="1:4" ht="15.75" x14ac:dyDescent="0.25">
      <c r="A1497" s="209"/>
      <c r="B1497" s="94"/>
      <c r="C1497" s="3"/>
      <c r="D1497" s="3"/>
    </row>
    <row r="1498" spans="1:4" ht="15.75" x14ac:dyDescent="0.25">
      <c r="A1498" s="209"/>
      <c r="B1498" s="94" t="s">
        <v>859</v>
      </c>
      <c r="C1498" s="3"/>
      <c r="D1498" s="3"/>
    </row>
    <row r="1499" spans="1:4" ht="15.75" x14ac:dyDescent="0.25">
      <c r="A1499" s="209"/>
      <c r="B1499" s="94" t="s">
        <v>1754</v>
      </c>
      <c r="C1499" s="3"/>
      <c r="D1499" s="3"/>
    </row>
    <row r="1500" spans="1:4" ht="16.5" x14ac:dyDescent="0.3">
      <c r="A1500" s="176" t="s">
        <v>861</v>
      </c>
      <c r="B1500" s="96" t="s">
        <v>4</v>
      </c>
      <c r="C1500" s="96" t="s">
        <v>5</v>
      </c>
      <c r="D1500" s="96" t="s">
        <v>5</v>
      </c>
    </row>
    <row r="1501" spans="1:4" ht="16.5" x14ac:dyDescent="0.3">
      <c r="A1501" s="177" t="s">
        <v>6</v>
      </c>
      <c r="B1501" s="98"/>
      <c r="C1501" s="99" t="s">
        <v>7</v>
      </c>
      <c r="D1501" s="99" t="s">
        <v>7</v>
      </c>
    </row>
    <row r="1502" spans="1:4" ht="16.5" x14ac:dyDescent="0.3">
      <c r="A1502" s="145"/>
      <c r="B1502" s="98"/>
      <c r="C1502" s="99">
        <v>2011</v>
      </c>
      <c r="D1502" s="99">
        <v>2012</v>
      </c>
    </row>
    <row r="1503" spans="1:4" ht="17.25" thickBot="1" x14ac:dyDescent="0.35">
      <c r="A1503" s="178"/>
      <c r="B1503" s="103"/>
      <c r="C1503" s="104" t="s">
        <v>8</v>
      </c>
      <c r="D1503" s="104" t="s">
        <v>8</v>
      </c>
    </row>
    <row r="1504" spans="1:4" ht="16.5" x14ac:dyDescent="0.3">
      <c r="A1504" s="143"/>
      <c r="B1504" s="106" t="s">
        <v>1842</v>
      </c>
      <c r="C1504" s="3"/>
      <c r="D1504" s="3"/>
    </row>
    <row r="1505" spans="1:4" ht="16.5" x14ac:dyDescent="0.3">
      <c r="A1505" s="143">
        <v>95</v>
      </c>
      <c r="B1505" s="91" t="s">
        <v>1843</v>
      </c>
      <c r="C1505" s="219">
        <v>0</v>
      </c>
      <c r="D1505" s="219">
        <v>2515000</v>
      </c>
    </row>
    <row r="1506" spans="1:4" ht="16.5" x14ac:dyDescent="0.3">
      <c r="A1506" s="143">
        <v>96</v>
      </c>
      <c r="B1506" s="91" t="s">
        <v>1844</v>
      </c>
      <c r="C1506" s="219">
        <v>10000000</v>
      </c>
      <c r="D1506" s="219">
        <v>1000000</v>
      </c>
    </row>
    <row r="1507" spans="1:4" ht="16.5" x14ac:dyDescent="0.3">
      <c r="A1507" s="143">
        <v>97</v>
      </c>
      <c r="B1507" s="91" t="s">
        <v>1845</v>
      </c>
      <c r="C1507" s="28"/>
      <c r="D1507" s="28"/>
    </row>
    <row r="1508" spans="1:4" ht="16.5" x14ac:dyDescent="0.3">
      <c r="A1508" s="143"/>
      <c r="B1508" s="91" t="s">
        <v>1846</v>
      </c>
      <c r="C1508" s="219">
        <v>5000000</v>
      </c>
      <c r="D1508" s="219">
        <v>3000000</v>
      </c>
    </row>
    <row r="1509" spans="1:4" ht="16.5" x14ac:dyDescent="0.3">
      <c r="A1509" s="143">
        <v>98</v>
      </c>
      <c r="B1509" s="91" t="s">
        <v>1847</v>
      </c>
      <c r="C1509" s="3"/>
      <c r="D1509" s="3"/>
    </row>
    <row r="1510" spans="1:4" ht="15.75" x14ac:dyDescent="0.25">
      <c r="A1510" s="209"/>
      <c r="B1510" s="91" t="s">
        <v>1848</v>
      </c>
      <c r="C1510" s="219">
        <v>10000000</v>
      </c>
      <c r="D1510" s="219">
        <v>1000000</v>
      </c>
    </row>
    <row r="1511" spans="1:4" ht="16.5" x14ac:dyDescent="0.3">
      <c r="A1511" s="143">
        <v>99</v>
      </c>
      <c r="B1511" s="91" t="s">
        <v>1849</v>
      </c>
      <c r="C1511" s="219">
        <v>35000000</v>
      </c>
      <c r="D1511" s="219">
        <v>43285000</v>
      </c>
    </row>
    <row r="1512" spans="1:4" ht="16.5" x14ac:dyDescent="0.3">
      <c r="A1512" s="143">
        <v>100</v>
      </c>
      <c r="B1512" s="91" t="s">
        <v>1850</v>
      </c>
      <c r="C1512" s="219">
        <v>2000000</v>
      </c>
      <c r="D1512" s="219">
        <v>2000000</v>
      </c>
    </row>
    <row r="1513" spans="1:4" ht="16.5" x14ac:dyDescent="0.3">
      <c r="A1513" s="143">
        <v>101</v>
      </c>
      <c r="B1513" s="91" t="s">
        <v>1851</v>
      </c>
      <c r="C1513" s="219">
        <v>2000000</v>
      </c>
      <c r="D1513" s="219">
        <v>0</v>
      </c>
    </row>
    <row r="1514" spans="1:4" ht="16.5" x14ac:dyDescent="0.3">
      <c r="A1514" s="143">
        <v>102</v>
      </c>
      <c r="B1514" s="91" t="s">
        <v>1852</v>
      </c>
      <c r="C1514" s="219">
        <v>0</v>
      </c>
      <c r="D1514" s="219">
        <v>2000000</v>
      </c>
    </row>
    <row r="1515" spans="1:4" ht="16.5" x14ac:dyDescent="0.3">
      <c r="A1515" s="143">
        <v>103</v>
      </c>
      <c r="B1515" s="91" t="s">
        <v>1853</v>
      </c>
      <c r="C1515" s="219">
        <v>1500000</v>
      </c>
      <c r="D1515" s="219">
        <v>1500000</v>
      </c>
    </row>
    <row r="1516" spans="1:4" ht="16.5" x14ac:dyDescent="0.3">
      <c r="A1516" s="143">
        <v>104</v>
      </c>
      <c r="B1516" s="91" t="s">
        <v>1854</v>
      </c>
      <c r="C1516" s="219">
        <v>1000000</v>
      </c>
      <c r="D1516" s="219">
        <v>1000000</v>
      </c>
    </row>
    <row r="1517" spans="1:4" ht="16.5" x14ac:dyDescent="0.3">
      <c r="A1517" s="143">
        <v>105</v>
      </c>
      <c r="B1517" s="91" t="s">
        <v>1855</v>
      </c>
      <c r="C1517" s="219">
        <v>500000</v>
      </c>
      <c r="D1517" s="219">
        <v>500000</v>
      </c>
    </row>
    <row r="1518" spans="1:4" ht="16.5" x14ac:dyDescent="0.3">
      <c r="A1518" s="143"/>
      <c r="B1518" s="91" t="s">
        <v>1856</v>
      </c>
      <c r="C1518" s="219">
        <v>1000000</v>
      </c>
      <c r="D1518" s="219">
        <v>1000000</v>
      </c>
    </row>
    <row r="1519" spans="1:4" ht="15.75" x14ac:dyDescent="0.25">
      <c r="A1519" s="209"/>
      <c r="B1519" s="91" t="s">
        <v>1857</v>
      </c>
      <c r="C1519" s="219">
        <v>500000</v>
      </c>
      <c r="D1519" s="219">
        <v>500000</v>
      </c>
    </row>
    <row r="1520" spans="1:4" ht="16.5" x14ac:dyDescent="0.3">
      <c r="A1520" s="143">
        <v>106</v>
      </c>
      <c r="B1520" s="91" t="s">
        <v>1858</v>
      </c>
      <c r="C1520" s="219">
        <v>10000000</v>
      </c>
      <c r="D1520" s="219">
        <v>9000000</v>
      </c>
    </row>
    <row r="1521" spans="1:4" ht="16.5" x14ac:dyDescent="0.3">
      <c r="A1521" s="143">
        <v>107</v>
      </c>
      <c r="B1521" s="91" t="s">
        <v>1859</v>
      </c>
      <c r="C1521" s="219">
        <v>364500000</v>
      </c>
      <c r="D1521" s="219">
        <v>195700000</v>
      </c>
    </row>
    <row r="1522" spans="1:4" ht="16.5" x14ac:dyDescent="0.3">
      <c r="A1522" s="143">
        <v>108</v>
      </c>
      <c r="B1522" s="91" t="s">
        <v>1860</v>
      </c>
      <c r="C1522" s="219">
        <v>7000000</v>
      </c>
      <c r="D1522" s="219">
        <v>5000000</v>
      </c>
    </row>
    <row r="1523" spans="1:4" ht="16.5" x14ac:dyDescent="0.3">
      <c r="A1523" s="143" t="s">
        <v>1861</v>
      </c>
      <c r="B1523" s="91" t="s">
        <v>1862</v>
      </c>
      <c r="C1523" s="219">
        <v>0</v>
      </c>
      <c r="D1523" s="219">
        <v>1000000</v>
      </c>
    </row>
    <row r="1524" spans="1:4" ht="16.5" thickBot="1" x14ac:dyDescent="0.3">
      <c r="A1524" s="209"/>
      <c r="B1524" s="94" t="s">
        <v>1124</v>
      </c>
      <c r="C1524" s="223">
        <f>SUM(C1505:C1523)</f>
        <v>450000000</v>
      </c>
      <c r="D1524" s="223">
        <f>SUM(D1505:D1523)</f>
        <v>270000000</v>
      </c>
    </row>
    <row r="1525" spans="1:4" ht="15.75" x14ac:dyDescent="0.25">
      <c r="A1525" s="209"/>
      <c r="B1525" s="94"/>
      <c r="C1525" s="224"/>
      <c r="D1525" s="224"/>
    </row>
    <row r="1526" spans="1:4" ht="16.5" x14ac:dyDescent="0.3">
      <c r="A1526" s="143">
        <v>109</v>
      </c>
      <c r="B1526" s="106" t="s">
        <v>1863</v>
      </c>
      <c r="C1526" s="3"/>
      <c r="D1526" s="3"/>
    </row>
    <row r="1527" spans="1:4" ht="16.5" x14ac:dyDescent="0.3">
      <c r="A1527" s="143"/>
      <c r="B1527" s="106" t="s">
        <v>4381</v>
      </c>
      <c r="C1527" s="3"/>
      <c r="D1527" s="3"/>
    </row>
    <row r="1528" spans="1:4" ht="16.5" x14ac:dyDescent="0.3">
      <c r="A1528" s="143"/>
      <c r="B1528" s="91" t="s">
        <v>1864</v>
      </c>
      <c r="C1528" s="219">
        <v>756000000</v>
      </c>
      <c r="D1528" s="219">
        <v>756000000</v>
      </c>
    </row>
    <row r="1529" spans="1:4" ht="16.5" x14ac:dyDescent="0.3">
      <c r="A1529" s="143"/>
      <c r="B1529" s="91"/>
      <c r="C1529" s="3"/>
      <c r="D1529" s="3"/>
    </row>
    <row r="1530" spans="1:4" ht="17.25" thickBot="1" x14ac:dyDescent="0.35">
      <c r="A1530" s="143"/>
      <c r="B1530" s="94" t="s">
        <v>1124</v>
      </c>
      <c r="C1530" s="23">
        <f>SUM(C1528:C1529)</f>
        <v>756000000</v>
      </c>
      <c r="D1530" s="23">
        <f>SUM(D1528:D1529)</f>
        <v>756000000</v>
      </c>
    </row>
    <row r="1531" spans="1:4" ht="16.5" x14ac:dyDescent="0.3">
      <c r="A1531" s="143">
        <v>110</v>
      </c>
      <c r="B1531" s="106" t="s">
        <v>1865</v>
      </c>
      <c r="C1531" s="3"/>
      <c r="D1531" s="3"/>
    </row>
    <row r="1532" spans="1:4" ht="16.5" x14ac:dyDescent="0.3">
      <c r="A1532" s="143"/>
      <c r="B1532" s="91" t="s">
        <v>1866</v>
      </c>
      <c r="C1532" s="219">
        <v>789500000</v>
      </c>
      <c r="D1532" s="219">
        <v>631600000</v>
      </c>
    </row>
    <row r="1533" spans="1:4" ht="16.5" x14ac:dyDescent="0.3">
      <c r="A1533" s="143"/>
      <c r="B1533" s="91"/>
    </row>
    <row r="1534" spans="1:4" ht="17.25" thickBot="1" x14ac:dyDescent="0.35">
      <c r="A1534" s="143"/>
      <c r="B1534" s="94" t="s">
        <v>1124</v>
      </c>
      <c r="C1534" s="223">
        <f>SUM(C1532:C1532)</f>
        <v>789500000</v>
      </c>
      <c r="D1534" s="223">
        <f>SUM(D1532:D1532)</f>
        <v>631600000</v>
      </c>
    </row>
    <row r="1535" spans="1:4" ht="16.5" x14ac:dyDescent="0.3">
      <c r="A1535" s="143"/>
      <c r="B1535" s="91"/>
      <c r="C1535" s="3"/>
      <c r="D1535" s="3"/>
    </row>
    <row r="1536" spans="1:4" ht="16.5" x14ac:dyDescent="0.3">
      <c r="A1536" s="143">
        <v>111</v>
      </c>
      <c r="B1536" s="106" t="s">
        <v>1867</v>
      </c>
      <c r="C1536" s="3"/>
      <c r="D1536" s="3"/>
    </row>
    <row r="1537" spans="1:4" ht="16.5" x14ac:dyDescent="0.3">
      <c r="A1537" s="143"/>
      <c r="B1537" s="91" t="s">
        <v>1868</v>
      </c>
      <c r="C1537" s="219">
        <v>577000000</v>
      </c>
      <c r="D1537" s="219">
        <v>550000000</v>
      </c>
    </row>
    <row r="1538" spans="1:4" ht="17.25" thickBot="1" x14ac:dyDescent="0.35">
      <c r="A1538" s="143"/>
      <c r="B1538" s="94" t="s">
        <v>1124</v>
      </c>
      <c r="C1538" s="223">
        <f>SUM(C1536:C1537)</f>
        <v>577000000</v>
      </c>
      <c r="D1538" s="223">
        <f>SUM(D1536:D1537)</f>
        <v>550000000</v>
      </c>
    </row>
    <row r="1539" spans="1:4" ht="16.5" x14ac:dyDescent="0.3">
      <c r="A1539" s="143">
        <v>112</v>
      </c>
      <c r="B1539" s="106" t="s">
        <v>1869</v>
      </c>
      <c r="C1539" s="3"/>
      <c r="D1539" s="3"/>
    </row>
    <row r="1540" spans="1:4" ht="16.5" x14ac:dyDescent="0.3">
      <c r="A1540" s="143"/>
      <c r="B1540" s="91" t="s">
        <v>1870</v>
      </c>
      <c r="C1540" s="219">
        <v>767000000</v>
      </c>
      <c r="D1540" s="219">
        <v>750000000</v>
      </c>
    </row>
    <row r="1541" spans="1:4" ht="16.5" x14ac:dyDescent="0.3">
      <c r="A1541" s="143"/>
      <c r="B1541" s="91"/>
      <c r="C1541" s="3"/>
      <c r="D1541" s="3"/>
    </row>
    <row r="1542" spans="1:4" ht="17.25" thickBot="1" x14ac:dyDescent="0.35">
      <c r="A1542" s="143"/>
      <c r="B1542" s="94" t="s">
        <v>1124</v>
      </c>
      <c r="C1542" s="223">
        <f>SUM(C1540:C1541)</f>
        <v>767000000</v>
      </c>
      <c r="D1542" s="223">
        <f>SUM(D1540:D1541)</f>
        <v>750000000</v>
      </c>
    </row>
    <row r="1543" spans="1:4" ht="16.5" x14ac:dyDescent="0.3">
      <c r="A1543" s="143"/>
      <c r="B1543" s="91"/>
      <c r="C1543" s="3"/>
      <c r="D1543" s="3"/>
    </row>
    <row r="1544" spans="1:4" ht="17.25" thickBot="1" x14ac:dyDescent="0.35">
      <c r="A1544" s="143"/>
      <c r="B1544" s="94" t="s">
        <v>1871</v>
      </c>
      <c r="C1544" s="223">
        <f>SUM(C1370+C1403+C1458+C1494+C1524+C1530+C1534+C1538+C1542)</f>
        <v>8588252011</v>
      </c>
      <c r="D1544" s="223">
        <f>SUM(D1370+D1403+D1458+D1494+D1524+D1530+D1534+D1538+D1542)</f>
        <v>7784670000</v>
      </c>
    </row>
    <row r="1545" spans="1:4" ht="16.5" x14ac:dyDescent="0.3">
      <c r="A1545" s="143"/>
      <c r="B1545" s="91"/>
      <c r="C1545" s="91"/>
      <c r="D1545" s="91"/>
    </row>
    <row r="1546" spans="1:4" ht="16.5" x14ac:dyDescent="0.3">
      <c r="A1546" s="143"/>
      <c r="B1546" s="91"/>
      <c r="C1546" s="170"/>
      <c r="D1546" s="170"/>
    </row>
    <row r="1547" spans="1:4" ht="23.25" x14ac:dyDescent="0.35">
      <c r="A1547" s="209">
        <v>62</v>
      </c>
      <c r="B1547" s="92" t="s">
        <v>0</v>
      </c>
      <c r="C1547" s="170"/>
      <c r="D1547" s="170"/>
    </row>
    <row r="1548" spans="1:4" ht="15.75" x14ac:dyDescent="0.25">
      <c r="A1548" s="209"/>
      <c r="B1548" s="94"/>
      <c r="C1548" s="91"/>
      <c r="D1548" s="91"/>
    </row>
    <row r="1549" spans="1:4" ht="15.75" x14ac:dyDescent="0.25">
      <c r="A1549" s="209"/>
      <c r="B1549" s="94" t="s">
        <v>859</v>
      </c>
      <c r="C1549" s="3"/>
      <c r="D1549" s="3"/>
    </row>
    <row r="1550" spans="1:4" ht="15.75" x14ac:dyDescent="0.25">
      <c r="A1550" s="209"/>
      <c r="B1550" s="94" t="s">
        <v>1872</v>
      </c>
      <c r="C1550" s="3"/>
      <c r="D1550" s="3"/>
    </row>
    <row r="1551" spans="1:4" ht="16.5" x14ac:dyDescent="0.3">
      <c r="A1551" s="176" t="s">
        <v>861</v>
      </c>
      <c r="B1551" s="96" t="s">
        <v>4</v>
      </c>
      <c r="C1551" s="96" t="s">
        <v>5</v>
      </c>
      <c r="D1551" s="96" t="s">
        <v>5</v>
      </c>
    </row>
    <row r="1552" spans="1:4" ht="16.5" x14ac:dyDescent="0.3">
      <c r="A1552" s="177" t="s">
        <v>6</v>
      </c>
      <c r="B1552" s="98"/>
      <c r="C1552" s="99" t="s">
        <v>7</v>
      </c>
      <c r="D1552" s="99" t="s">
        <v>7</v>
      </c>
    </row>
    <row r="1553" spans="1:4" ht="16.5" x14ac:dyDescent="0.3">
      <c r="A1553" s="145"/>
      <c r="B1553" s="98"/>
      <c r="C1553" s="99">
        <v>2011</v>
      </c>
      <c r="D1553" s="99">
        <v>2012</v>
      </c>
    </row>
    <row r="1554" spans="1:4" ht="17.25" thickBot="1" x14ac:dyDescent="0.35">
      <c r="A1554" s="178"/>
      <c r="B1554" s="103"/>
      <c r="C1554" s="104" t="s">
        <v>8</v>
      </c>
      <c r="D1554" s="104" t="s">
        <v>8</v>
      </c>
    </row>
    <row r="1555" spans="1:4" ht="16.5" x14ac:dyDescent="0.3">
      <c r="A1555" s="143"/>
      <c r="B1555" s="106" t="s">
        <v>1873</v>
      </c>
      <c r="C1555" s="91"/>
      <c r="D1555" s="91"/>
    </row>
    <row r="1556" spans="1:4" ht="16.5" x14ac:dyDescent="0.3">
      <c r="A1556" s="143">
        <v>1</v>
      </c>
      <c r="B1556" s="91" t="s">
        <v>1874</v>
      </c>
      <c r="C1556" s="28">
        <v>30000000</v>
      </c>
      <c r="D1556" s="28">
        <v>20000000</v>
      </c>
    </row>
    <row r="1557" spans="1:4" ht="16.5" x14ac:dyDescent="0.3">
      <c r="A1557" s="143"/>
      <c r="B1557" s="91" t="s">
        <v>1875</v>
      </c>
      <c r="C1557" s="28">
        <v>10000000</v>
      </c>
      <c r="D1557" s="190">
        <v>0</v>
      </c>
    </row>
    <row r="1558" spans="1:4" ht="16.5" x14ac:dyDescent="0.3">
      <c r="A1558" s="143">
        <v>2</v>
      </c>
      <c r="B1558" s="91" t="s">
        <v>1876</v>
      </c>
      <c r="C1558" s="28"/>
      <c r="D1558" s="226"/>
    </row>
    <row r="1559" spans="1:4" ht="16.5" x14ac:dyDescent="0.3">
      <c r="A1559" s="143"/>
      <c r="B1559" s="91" t="s">
        <v>1877</v>
      </c>
      <c r="C1559" s="220">
        <v>100000000</v>
      </c>
      <c r="D1559" s="28">
        <v>70000000</v>
      </c>
    </row>
    <row r="1560" spans="1:4" ht="16.5" x14ac:dyDescent="0.3">
      <c r="A1560" s="143">
        <v>3</v>
      </c>
      <c r="B1560" s="109" t="s">
        <v>1878</v>
      </c>
      <c r="C1560" s="220"/>
      <c r="D1560" s="220"/>
    </row>
    <row r="1561" spans="1:4" ht="16.5" x14ac:dyDescent="0.3">
      <c r="A1561" s="143"/>
      <c r="B1561" s="227" t="s">
        <v>1879</v>
      </c>
      <c r="C1561" s="220"/>
      <c r="D1561" s="220"/>
    </row>
    <row r="1562" spans="1:4" ht="16.5" x14ac:dyDescent="0.3">
      <c r="A1562" s="143"/>
      <c r="B1562" s="227" t="s">
        <v>1880</v>
      </c>
      <c r="C1562" s="220">
        <v>40000000</v>
      </c>
      <c r="D1562" s="220">
        <v>40000000</v>
      </c>
    </row>
    <row r="1563" spans="1:4" ht="16.5" x14ac:dyDescent="0.3">
      <c r="A1563" s="143"/>
      <c r="B1563" s="91" t="s">
        <v>1881</v>
      </c>
      <c r="C1563" s="220"/>
      <c r="D1563" s="220"/>
    </row>
    <row r="1564" spans="1:4" ht="16.5" x14ac:dyDescent="0.3">
      <c r="A1564" s="143"/>
      <c r="B1564" s="91" t="s">
        <v>1882</v>
      </c>
      <c r="C1564" s="220"/>
      <c r="D1564" s="220"/>
    </row>
    <row r="1565" spans="1:4" ht="16.5" x14ac:dyDescent="0.3">
      <c r="A1565" s="143"/>
      <c r="B1565" s="91" t="s">
        <v>1883</v>
      </c>
      <c r="C1565" s="220"/>
      <c r="D1565" s="220"/>
    </row>
    <row r="1566" spans="1:4" ht="16.5" x14ac:dyDescent="0.3">
      <c r="A1566" s="143"/>
      <c r="B1566" s="91" t="s">
        <v>1884</v>
      </c>
      <c r="C1566" s="220"/>
      <c r="D1566" s="220"/>
    </row>
    <row r="1567" spans="1:4" ht="16.5" x14ac:dyDescent="0.3">
      <c r="A1567" s="143"/>
      <c r="B1567" s="91" t="s">
        <v>1885</v>
      </c>
      <c r="C1567" s="220"/>
      <c r="D1567" s="220"/>
    </row>
    <row r="1568" spans="1:4" ht="16.5" x14ac:dyDescent="0.3">
      <c r="A1568" s="143"/>
      <c r="B1568" s="91" t="s">
        <v>1886</v>
      </c>
      <c r="C1568" s="111"/>
      <c r="D1568" s="111"/>
    </row>
    <row r="1569" spans="1:4" ht="16.5" x14ac:dyDescent="0.3">
      <c r="A1569" s="143"/>
      <c r="B1569" s="91" t="s">
        <v>1887</v>
      </c>
      <c r="C1569" s="228">
        <v>0</v>
      </c>
      <c r="D1569" s="228">
        <v>5000000</v>
      </c>
    </row>
    <row r="1570" spans="1:4" ht="16.5" x14ac:dyDescent="0.3">
      <c r="A1570" s="143"/>
      <c r="B1570" s="227" t="s">
        <v>1888</v>
      </c>
      <c r="C1570" s="111"/>
      <c r="D1570" s="111"/>
    </row>
    <row r="1571" spans="1:4" ht="16.5" x14ac:dyDescent="0.3">
      <c r="A1571" s="143"/>
      <c r="B1571" s="91" t="s">
        <v>1889</v>
      </c>
      <c r="C1571" s="220">
        <v>5000000</v>
      </c>
      <c r="D1571" s="220">
        <v>5000000</v>
      </c>
    </row>
    <row r="1572" spans="1:4" ht="16.5" x14ac:dyDescent="0.3">
      <c r="A1572" s="143"/>
      <c r="B1572" s="227" t="s">
        <v>1890</v>
      </c>
      <c r="C1572" s="220"/>
      <c r="D1572" s="220"/>
    </row>
    <row r="1573" spans="1:4" ht="16.5" x14ac:dyDescent="0.3">
      <c r="A1573" s="143"/>
      <c r="B1573" s="91" t="s">
        <v>1891</v>
      </c>
      <c r="C1573" s="220"/>
      <c r="D1573" s="220"/>
    </row>
    <row r="1574" spans="1:4" ht="16.5" x14ac:dyDescent="0.3">
      <c r="A1574" s="143"/>
      <c r="B1574" s="91" t="s">
        <v>1892</v>
      </c>
      <c r="C1574" s="220">
        <v>5000000</v>
      </c>
      <c r="D1574" s="220">
        <v>0</v>
      </c>
    </row>
    <row r="1575" spans="1:4" ht="16.5" x14ac:dyDescent="0.3">
      <c r="A1575" s="143"/>
      <c r="B1575" s="91" t="s">
        <v>1893</v>
      </c>
      <c r="C1575" s="220">
        <v>5000000</v>
      </c>
      <c r="D1575" s="220">
        <v>1000000</v>
      </c>
    </row>
    <row r="1576" spans="1:4" ht="16.5" x14ac:dyDescent="0.3">
      <c r="A1576" s="143"/>
      <c r="B1576" s="91" t="s">
        <v>1894</v>
      </c>
      <c r="C1576" s="220">
        <v>15000000</v>
      </c>
      <c r="D1576" s="220">
        <v>15000000</v>
      </c>
    </row>
    <row r="1577" spans="1:4" ht="16.5" x14ac:dyDescent="0.3">
      <c r="A1577" s="143"/>
      <c r="B1577" s="91" t="s">
        <v>1895</v>
      </c>
      <c r="C1577" s="220">
        <v>15000000</v>
      </c>
      <c r="D1577" s="220">
        <v>15000000</v>
      </c>
    </row>
    <row r="1578" spans="1:4" ht="16.5" x14ac:dyDescent="0.3">
      <c r="A1578" s="143"/>
      <c r="B1578" s="91" t="s">
        <v>1896</v>
      </c>
      <c r="C1578" s="220">
        <v>2000000</v>
      </c>
      <c r="D1578" s="220">
        <v>2000000</v>
      </c>
    </row>
    <row r="1579" spans="1:4" ht="16.5" x14ac:dyDescent="0.3">
      <c r="A1579" s="143"/>
      <c r="B1579" s="91" t="s">
        <v>1897</v>
      </c>
      <c r="C1579" s="220">
        <v>3000000</v>
      </c>
      <c r="D1579" s="220">
        <v>3000000</v>
      </c>
    </row>
    <row r="1580" spans="1:4" ht="16.5" x14ac:dyDescent="0.3">
      <c r="A1580" s="143">
        <v>4</v>
      </c>
      <c r="B1580" s="91" t="s">
        <v>1898</v>
      </c>
      <c r="C1580" s="220">
        <v>20000000</v>
      </c>
      <c r="D1580" s="220">
        <v>20000000</v>
      </c>
    </row>
    <row r="1581" spans="1:4" ht="16.5" x14ac:dyDescent="0.3">
      <c r="A1581" s="143"/>
      <c r="B1581" s="91" t="s">
        <v>1899</v>
      </c>
      <c r="C1581" s="220">
        <v>5000000</v>
      </c>
      <c r="D1581" s="220">
        <v>2000000</v>
      </c>
    </row>
    <row r="1582" spans="1:4" ht="16.5" x14ac:dyDescent="0.3">
      <c r="A1582" s="143"/>
      <c r="B1582" s="91" t="s">
        <v>1900</v>
      </c>
      <c r="C1582" s="220">
        <v>10000000</v>
      </c>
      <c r="D1582" s="220">
        <v>10000000</v>
      </c>
    </row>
    <row r="1583" spans="1:4" ht="16.5" x14ac:dyDescent="0.3">
      <c r="A1583" s="143"/>
      <c r="B1583" s="91" t="s">
        <v>1901</v>
      </c>
      <c r="C1583" s="220">
        <v>5000000</v>
      </c>
      <c r="D1583" s="220">
        <v>5000000</v>
      </c>
    </row>
    <row r="1584" spans="1:4" ht="16.5" x14ac:dyDescent="0.3">
      <c r="A1584" s="143">
        <v>5</v>
      </c>
      <c r="B1584" s="91" t="s">
        <v>1902</v>
      </c>
      <c r="C1584" s="220">
        <v>25000000</v>
      </c>
      <c r="D1584" s="220">
        <v>25000000</v>
      </c>
    </row>
    <row r="1585" spans="1:4" ht="16.5" x14ac:dyDescent="0.3">
      <c r="A1585" s="143"/>
      <c r="B1585" s="91" t="s">
        <v>1903</v>
      </c>
      <c r="C1585" s="220">
        <v>10000000</v>
      </c>
      <c r="D1585" s="220">
        <v>30000000</v>
      </c>
    </row>
    <row r="1586" spans="1:4" ht="16.5" x14ac:dyDescent="0.3">
      <c r="A1586" s="143"/>
      <c r="B1586" s="91" t="s">
        <v>1904</v>
      </c>
      <c r="C1586" s="220">
        <v>5000000</v>
      </c>
      <c r="D1586" s="220">
        <v>25000000</v>
      </c>
    </row>
    <row r="1587" spans="1:4" ht="16.5" x14ac:dyDescent="0.3">
      <c r="A1587" s="143">
        <v>6</v>
      </c>
      <c r="B1587" s="91" t="s">
        <v>1905</v>
      </c>
      <c r="C1587" s="220">
        <v>0</v>
      </c>
      <c r="D1587" s="220">
        <v>2000000</v>
      </c>
    </row>
    <row r="1588" spans="1:4" ht="16.5" x14ac:dyDescent="0.3">
      <c r="A1588" s="143"/>
      <c r="B1588" s="91" t="s">
        <v>1906</v>
      </c>
      <c r="C1588" s="220">
        <v>0</v>
      </c>
      <c r="D1588" s="220">
        <v>1000000</v>
      </c>
    </row>
    <row r="1589" spans="1:4" ht="16.5" x14ac:dyDescent="0.3">
      <c r="A1589" s="143"/>
      <c r="B1589" s="91" t="s">
        <v>1907</v>
      </c>
      <c r="C1589" s="220">
        <v>0</v>
      </c>
      <c r="D1589" s="220">
        <v>2000000</v>
      </c>
    </row>
    <row r="1590" spans="1:4" ht="16.5" x14ac:dyDescent="0.3">
      <c r="A1590" s="143"/>
      <c r="B1590" s="91" t="s">
        <v>1908</v>
      </c>
      <c r="C1590" s="220">
        <v>0</v>
      </c>
      <c r="D1590" s="220">
        <v>1000000</v>
      </c>
    </row>
    <row r="1591" spans="1:4" ht="16.5" x14ac:dyDescent="0.3">
      <c r="A1591" s="143"/>
      <c r="B1591" s="91" t="s">
        <v>1909</v>
      </c>
      <c r="C1591" s="220">
        <v>0</v>
      </c>
      <c r="D1591" s="220">
        <v>5000000</v>
      </c>
    </row>
    <row r="1592" spans="1:4" ht="16.5" x14ac:dyDescent="0.3">
      <c r="A1592" s="143">
        <v>7</v>
      </c>
      <c r="B1592" s="91" t="s">
        <v>1910</v>
      </c>
      <c r="C1592" s="220">
        <v>1800000000</v>
      </c>
      <c r="D1592" s="220">
        <v>500000000</v>
      </c>
    </row>
    <row r="1593" spans="1:4" ht="16.5" x14ac:dyDescent="0.3">
      <c r="A1593" s="143">
        <v>8</v>
      </c>
      <c r="B1593" s="91" t="s">
        <v>1911</v>
      </c>
      <c r="C1593" s="220">
        <v>2000000</v>
      </c>
      <c r="D1593" s="220">
        <v>2000000</v>
      </c>
    </row>
    <row r="1594" spans="1:4" ht="16.5" x14ac:dyDescent="0.3">
      <c r="A1594" s="143">
        <v>9</v>
      </c>
      <c r="B1594" s="91" t="s">
        <v>1912</v>
      </c>
      <c r="C1594" s="220">
        <v>2000000</v>
      </c>
      <c r="D1594" s="220">
        <v>2000000</v>
      </c>
    </row>
    <row r="1595" spans="1:4" ht="16.5" x14ac:dyDescent="0.3">
      <c r="A1595" s="143">
        <v>10</v>
      </c>
      <c r="B1595" s="105" t="s">
        <v>1913</v>
      </c>
      <c r="C1595" s="220"/>
      <c r="D1595" s="220"/>
    </row>
    <row r="1596" spans="1:4" ht="16.5" x14ac:dyDescent="0.3">
      <c r="A1596" s="143"/>
      <c r="B1596" s="105" t="s">
        <v>1914</v>
      </c>
      <c r="C1596" s="220">
        <v>400000000</v>
      </c>
      <c r="D1596" s="220">
        <v>0</v>
      </c>
    </row>
    <row r="1597" spans="1:4" ht="16.5" x14ac:dyDescent="0.3">
      <c r="A1597" s="143"/>
      <c r="B1597" s="105" t="s">
        <v>1915</v>
      </c>
      <c r="C1597" s="220">
        <v>100000000</v>
      </c>
      <c r="D1597" s="220">
        <v>50000000</v>
      </c>
    </row>
    <row r="1598" spans="1:4" ht="16.5" x14ac:dyDescent="0.3">
      <c r="A1598" s="143"/>
      <c r="B1598" s="105" t="s">
        <v>1916</v>
      </c>
      <c r="C1598" s="220"/>
      <c r="D1598" s="220"/>
    </row>
    <row r="1599" spans="1:4" ht="16.5" x14ac:dyDescent="0.3">
      <c r="A1599" s="143"/>
      <c r="B1599" s="105" t="s">
        <v>1917</v>
      </c>
      <c r="C1599" s="220">
        <v>5000000</v>
      </c>
      <c r="D1599" s="220">
        <v>5000000</v>
      </c>
    </row>
    <row r="1600" spans="1:4" ht="16.5" x14ac:dyDescent="0.3">
      <c r="A1600" s="143"/>
      <c r="B1600" s="91" t="s">
        <v>1918</v>
      </c>
      <c r="C1600" s="220">
        <v>5000000</v>
      </c>
      <c r="D1600" s="220">
        <v>5000000</v>
      </c>
    </row>
    <row r="1601" spans="1:4" ht="16.5" x14ac:dyDescent="0.3">
      <c r="A1601" s="143"/>
      <c r="B1601" s="91" t="s">
        <v>1919</v>
      </c>
      <c r="C1601" s="220">
        <v>150000000</v>
      </c>
      <c r="D1601" s="220">
        <v>50000000</v>
      </c>
    </row>
    <row r="1602" spans="1:4" ht="16.5" x14ac:dyDescent="0.3">
      <c r="A1602" s="143"/>
      <c r="B1602" s="91" t="s">
        <v>1920</v>
      </c>
      <c r="C1602" s="220">
        <v>150000000</v>
      </c>
      <c r="D1602" s="220">
        <v>50000000</v>
      </c>
    </row>
    <row r="1603" spans="1:4" ht="16.5" x14ac:dyDescent="0.3">
      <c r="A1603" s="143">
        <v>11</v>
      </c>
      <c r="B1603" s="91" t="s">
        <v>1921</v>
      </c>
      <c r="C1603" s="220"/>
      <c r="D1603" s="220"/>
    </row>
    <row r="1604" spans="1:4" ht="16.5" x14ac:dyDescent="0.3">
      <c r="A1604" s="143"/>
      <c r="B1604" s="91" t="s">
        <v>1922</v>
      </c>
      <c r="C1604" s="220">
        <v>360000000</v>
      </c>
      <c r="D1604" s="220">
        <v>260000000</v>
      </c>
    </row>
    <row r="1605" spans="1:4" ht="16.5" x14ac:dyDescent="0.3">
      <c r="A1605" s="143"/>
      <c r="B1605" s="91" t="s">
        <v>1923</v>
      </c>
      <c r="C1605" s="220">
        <v>3000000</v>
      </c>
      <c r="D1605" s="220">
        <v>3000000</v>
      </c>
    </row>
    <row r="1606" spans="1:4" ht="16.5" x14ac:dyDescent="0.3">
      <c r="A1606" s="143"/>
      <c r="B1606" s="91" t="s">
        <v>1924</v>
      </c>
      <c r="C1606" s="220">
        <v>2000000</v>
      </c>
      <c r="D1606" s="220">
        <v>2000000</v>
      </c>
    </row>
    <row r="1607" spans="1:4" ht="16.5" thickBot="1" x14ac:dyDescent="0.3">
      <c r="A1607" s="175"/>
      <c r="B1607" s="94" t="s">
        <v>1841</v>
      </c>
      <c r="C1607" s="223">
        <f>SUM(C1556:C1606)</f>
        <v>3289000000</v>
      </c>
      <c r="D1607" s="223">
        <f>SUM(D1556:D1606)</f>
        <v>1233000000</v>
      </c>
    </row>
    <row r="1608" spans="1:4" x14ac:dyDescent="0.25">
      <c r="A1608" s="175"/>
    </row>
    <row r="1609" spans="1:4" ht="23.25" x14ac:dyDescent="0.35">
      <c r="A1609" s="143"/>
      <c r="B1609" s="92" t="s">
        <v>0</v>
      </c>
      <c r="C1609" s="3"/>
      <c r="D1609" s="3">
        <v>63</v>
      </c>
    </row>
    <row r="1610" spans="1:4" ht="16.5" x14ac:dyDescent="0.3">
      <c r="A1610" s="143"/>
      <c r="B1610" s="94"/>
      <c r="C1610" s="229"/>
      <c r="D1610" s="229"/>
    </row>
    <row r="1611" spans="1:4" ht="16.5" x14ac:dyDescent="0.3">
      <c r="A1611" s="143"/>
      <c r="B1611" s="94" t="s">
        <v>859</v>
      </c>
      <c r="C1611" s="229"/>
      <c r="D1611" s="229"/>
    </row>
    <row r="1612" spans="1:4" ht="16.5" x14ac:dyDescent="0.3">
      <c r="A1612" s="143"/>
      <c r="B1612" s="94" t="s">
        <v>1872</v>
      </c>
      <c r="C1612" s="3"/>
      <c r="D1612" s="3"/>
    </row>
    <row r="1613" spans="1:4" ht="16.5" x14ac:dyDescent="0.3">
      <c r="A1613" s="176" t="s">
        <v>861</v>
      </c>
      <c r="B1613" s="96" t="s">
        <v>4</v>
      </c>
      <c r="C1613" s="9" t="s">
        <v>5</v>
      </c>
      <c r="D1613" s="9" t="s">
        <v>5</v>
      </c>
    </row>
    <row r="1614" spans="1:4" ht="16.5" x14ac:dyDescent="0.3">
      <c r="A1614" s="177" t="s">
        <v>6</v>
      </c>
      <c r="B1614" s="98"/>
      <c r="C1614" s="5" t="s">
        <v>7</v>
      </c>
      <c r="D1614" s="5" t="s">
        <v>7</v>
      </c>
    </row>
    <row r="1615" spans="1:4" ht="16.5" x14ac:dyDescent="0.3">
      <c r="A1615" s="145"/>
      <c r="B1615" s="98"/>
      <c r="C1615" s="5">
        <v>2011</v>
      </c>
      <c r="D1615" s="5">
        <v>2012</v>
      </c>
    </row>
    <row r="1616" spans="1:4" ht="17.25" thickBot="1" x14ac:dyDescent="0.35">
      <c r="A1616" s="178"/>
      <c r="B1616" s="103"/>
      <c r="C1616" s="104" t="s">
        <v>8</v>
      </c>
      <c r="D1616" s="104" t="s">
        <v>8</v>
      </c>
    </row>
    <row r="1617" spans="1:4" ht="16.5" x14ac:dyDescent="0.3">
      <c r="A1617" s="145"/>
      <c r="B1617" s="106" t="s">
        <v>1925</v>
      </c>
      <c r="C1617" s="99"/>
      <c r="D1617" s="99"/>
    </row>
    <row r="1618" spans="1:4" ht="16.5" x14ac:dyDescent="0.3">
      <c r="A1618" s="143">
        <v>12</v>
      </c>
      <c r="B1618" s="91" t="s">
        <v>1926</v>
      </c>
      <c r="C1618" s="220">
        <v>2000000</v>
      </c>
      <c r="D1618" s="220">
        <v>5000000</v>
      </c>
    </row>
    <row r="1619" spans="1:4" ht="16.5" x14ac:dyDescent="0.3">
      <c r="A1619" s="143">
        <v>13</v>
      </c>
      <c r="B1619" s="168" t="s">
        <v>1927</v>
      </c>
      <c r="C1619" s="220"/>
      <c r="D1619" s="220"/>
    </row>
    <row r="1620" spans="1:4" ht="16.5" x14ac:dyDescent="0.3">
      <c r="A1620" s="143"/>
      <c r="B1620" s="105" t="s">
        <v>1928</v>
      </c>
      <c r="C1620" s="220">
        <v>3000000</v>
      </c>
      <c r="D1620" s="220">
        <v>5000000</v>
      </c>
    </row>
    <row r="1621" spans="1:4" ht="16.5" x14ac:dyDescent="0.3">
      <c r="A1621" s="143">
        <v>14</v>
      </c>
      <c r="B1621" s="91" t="s">
        <v>1929</v>
      </c>
      <c r="C1621" s="220">
        <v>1000000</v>
      </c>
      <c r="D1621" s="220">
        <v>1000000</v>
      </c>
    </row>
    <row r="1622" spans="1:4" ht="16.5" x14ac:dyDescent="0.3">
      <c r="A1622" s="143">
        <v>15</v>
      </c>
      <c r="B1622" s="91" t="s">
        <v>1930</v>
      </c>
      <c r="C1622" s="220">
        <v>25000000</v>
      </c>
      <c r="D1622" s="220">
        <v>25000000</v>
      </c>
    </row>
    <row r="1623" spans="1:4" ht="16.5" x14ac:dyDescent="0.3">
      <c r="A1623" s="143"/>
      <c r="B1623" s="91" t="s">
        <v>1931</v>
      </c>
      <c r="C1623" s="220">
        <v>10000000</v>
      </c>
      <c r="D1623" s="220"/>
    </row>
    <row r="1624" spans="1:4" ht="16.5" x14ac:dyDescent="0.3">
      <c r="A1624" s="143">
        <v>16</v>
      </c>
      <c r="B1624" s="91" t="s">
        <v>1932</v>
      </c>
      <c r="C1624" s="220">
        <v>5000000</v>
      </c>
      <c r="D1624" s="220">
        <v>5000000</v>
      </c>
    </row>
    <row r="1625" spans="1:4" ht="16.5" x14ac:dyDescent="0.3">
      <c r="A1625" s="143"/>
      <c r="B1625" s="91" t="s">
        <v>1933</v>
      </c>
      <c r="C1625" s="220">
        <v>5000000</v>
      </c>
      <c r="D1625" s="220"/>
    </row>
    <row r="1626" spans="1:4" ht="16.5" x14ac:dyDescent="0.3">
      <c r="A1626" s="143"/>
      <c r="B1626" s="91" t="s">
        <v>1934</v>
      </c>
      <c r="C1626" s="220">
        <v>3000000</v>
      </c>
      <c r="D1626" s="220">
        <v>3500000</v>
      </c>
    </row>
    <row r="1627" spans="1:4" ht="16.5" x14ac:dyDescent="0.3">
      <c r="A1627" s="143"/>
      <c r="B1627" s="91" t="s">
        <v>1935</v>
      </c>
      <c r="C1627" s="220">
        <v>0</v>
      </c>
      <c r="D1627" s="220">
        <v>500000</v>
      </c>
    </row>
    <row r="1628" spans="1:4" ht="16.5" x14ac:dyDescent="0.3">
      <c r="A1628" s="143"/>
      <c r="B1628" s="91" t="s">
        <v>1936</v>
      </c>
      <c r="C1628" s="220">
        <v>0</v>
      </c>
      <c r="D1628" s="220">
        <v>4000000</v>
      </c>
    </row>
    <row r="1629" spans="1:4" ht="16.5" x14ac:dyDescent="0.3">
      <c r="A1629" s="143">
        <v>17</v>
      </c>
      <c r="B1629" s="91" t="s">
        <v>1937</v>
      </c>
      <c r="C1629" s="220">
        <v>15000000</v>
      </c>
      <c r="D1629" s="220">
        <v>15000000</v>
      </c>
    </row>
    <row r="1630" spans="1:4" ht="16.5" x14ac:dyDescent="0.3">
      <c r="A1630" s="143">
        <v>18</v>
      </c>
      <c r="B1630" s="91" t="s">
        <v>1938</v>
      </c>
      <c r="C1630" s="220">
        <v>100000000</v>
      </c>
      <c r="D1630" s="220">
        <v>100000000</v>
      </c>
    </row>
    <row r="1631" spans="1:4" ht="16.5" x14ac:dyDescent="0.3">
      <c r="A1631" s="143"/>
      <c r="B1631" s="91" t="s">
        <v>1939</v>
      </c>
      <c r="C1631" s="220">
        <v>0</v>
      </c>
      <c r="D1631" s="220">
        <v>10000000</v>
      </c>
    </row>
    <row r="1632" spans="1:4" ht="16.5" x14ac:dyDescent="0.3">
      <c r="A1632" s="143">
        <v>19</v>
      </c>
      <c r="B1632" s="91" t="s">
        <v>1940</v>
      </c>
      <c r="C1632" s="220">
        <v>1000000</v>
      </c>
      <c r="D1632" s="220">
        <v>2000000</v>
      </c>
    </row>
    <row r="1633" spans="1:4" ht="16.5" x14ac:dyDescent="0.3">
      <c r="A1633" s="143">
        <v>20</v>
      </c>
      <c r="B1633" s="91" t="s">
        <v>1941</v>
      </c>
      <c r="C1633" s="220"/>
      <c r="D1633" s="220"/>
    </row>
    <row r="1634" spans="1:4" ht="16.5" x14ac:dyDescent="0.3">
      <c r="A1634" s="143"/>
      <c r="B1634" s="91" t="s">
        <v>1942</v>
      </c>
      <c r="C1634" s="220">
        <v>30000000</v>
      </c>
      <c r="D1634" s="220">
        <v>20000000</v>
      </c>
    </row>
    <row r="1635" spans="1:4" ht="16.5" x14ac:dyDescent="0.3">
      <c r="A1635" s="143">
        <v>21</v>
      </c>
      <c r="B1635" s="105" t="s">
        <v>1943</v>
      </c>
      <c r="C1635" s="220">
        <v>40000000</v>
      </c>
      <c r="D1635" s="220">
        <v>30000000</v>
      </c>
    </row>
    <row r="1636" spans="1:4" ht="16.5" x14ac:dyDescent="0.3">
      <c r="A1636" s="143"/>
      <c r="B1636" s="91" t="s">
        <v>1944</v>
      </c>
      <c r="C1636" s="220">
        <v>2000000</v>
      </c>
      <c r="D1636" s="220">
        <v>2000000</v>
      </c>
    </row>
    <row r="1637" spans="1:4" ht="16.5" x14ac:dyDescent="0.3">
      <c r="A1637" s="143">
        <v>22</v>
      </c>
      <c r="B1637" s="91" t="s">
        <v>1945</v>
      </c>
      <c r="C1637" s="220"/>
      <c r="D1637" s="220"/>
    </row>
    <row r="1638" spans="1:4" ht="16.5" x14ac:dyDescent="0.3">
      <c r="A1638" s="143"/>
      <c r="B1638" s="91" t="s">
        <v>1946</v>
      </c>
      <c r="C1638" s="220">
        <v>2000000</v>
      </c>
      <c r="D1638" s="220">
        <v>3000000</v>
      </c>
    </row>
    <row r="1639" spans="1:4" ht="16.5" x14ac:dyDescent="0.3">
      <c r="A1639" s="143">
        <v>24</v>
      </c>
      <c r="B1639" s="91" t="s">
        <v>1947</v>
      </c>
      <c r="C1639" s="220">
        <v>0</v>
      </c>
      <c r="D1639" s="220">
        <v>10000000</v>
      </c>
    </row>
    <row r="1640" spans="1:4" ht="16.5" x14ac:dyDescent="0.3">
      <c r="A1640" s="143">
        <v>25</v>
      </c>
      <c r="B1640" s="105" t="s">
        <v>1948</v>
      </c>
      <c r="C1640" s="220">
        <v>5000000</v>
      </c>
      <c r="D1640" s="220">
        <v>5000000</v>
      </c>
    </row>
    <row r="1641" spans="1:4" ht="16.5" x14ac:dyDescent="0.3">
      <c r="A1641" s="143">
        <v>26</v>
      </c>
      <c r="B1641" s="91" t="s">
        <v>1949</v>
      </c>
      <c r="C1641" s="220">
        <v>2500000</v>
      </c>
      <c r="D1641" s="220">
        <v>2500000</v>
      </c>
    </row>
    <row r="1642" spans="1:4" ht="16.5" x14ac:dyDescent="0.3">
      <c r="A1642" s="143">
        <v>27</v>
      </c>
      <c r="B1642" s="91" t="s">
        <v>1950</v>
      </c>
      <c r="C1642" s="220"/>
      <c r="D1642" s="220"/>
    </row>
    <row r="1643" spans="1:4" ht="15.75" x14ac:dyDescent="0.25">
      <c r="A1643" s="209"/>
      <c r="B1643" s="91" t="s">
        <v>1951</v>
      </c>
      <c r="C1643" s="220">
        <v>5000000</v>
      </c>
      <c r="D1643" s="220">
        <v>3000000</v>
      </c>
    </row>
    <row r="1644" spans="1:4" ht="16.5" x14ac:dyDescent="0.3">
      <c r="A1644" s="143">
        <v>28</v>
      </c>
      <c r="B1644" s="91" t="s">
        <v>1952</v>
      </c>
      <c r="C1644" s="220">
        <v>1000000</v>
      </c>
      <c r="D1644" s="220">
        <v>1000000</v>
      </c>
    </row>
    <row r="1645" spans="1:4" ht="16.5" x14ac:dyDescent="0.3">
      <c r="A1645" s="143">
        <v>29</v>
      </c>
      <c r="B1645" s="109" t="s">
        <v>1953</v>
      </c>
      <c r="C1645" s="220"/>
      <c r="D1645" s="220"/>
    </row>
    <row r="1646" spans="1:4" ht="16.5" x14ac:dyDescent="0.3">
      <c r="A1646" s="143"/>
      <c r="B1646" s="91" t="s">
        <v>1954</v>
      </c>
      <c r="C1646" s="220"/>
      <c r="D1646" s="220"/>
    </row>
    <row r="1647" spans="1:4" ht="16.5" x14ac:dyDescent="0.3">
      <c r="A1647" s="143"/>
      <c r="B1647" s="91" t="s">
        <v>1955</v>
      </c>
      <c r="C1647" s="220">
        <v>2000000</v>
      </c>
      <c r="D1647" s="220">
        <v>2000000</v>
      </c>
    </row>
    <row r="1648" spans="1:4" ht="16.5" x14ac:dyDescent="0.3">
      <c r="A1648" s="143"/>
      <c r="B1648" s="91" t="s">
        <v>1956</v>
      </c>
      <c r="C1648" s="220">
        <v>2500000</v>
      </c>
      <c r="D1648" s="220">
        <v>5000000</v>
      </c>
    </row>
    <row r="1649" spans="1:4" ht="16.5" x14ac:dyDescent="0.3">
      <c r="A1649" s="143"/>
      <c r="B1649" s="91" t="s">
        <v>1957</v>
      </c>
      <c r="C1649" s="220">
        <v>2000000</v>
      </c>
      <c r="D1649" s="220">
        <v>2000000</v>
      </c>
    </row>
    <row r="1650" spans="1:4" ht="16.5" x14ac:dyDescent="0.3">
      <c r="A1650" s="143"/>
      <c r="B1650" s="91" t="s">
        <v>1958</v>
      </c>
      <c r="C1650" s="220">
        <v>10000000</v>
      </c>
      <c r="D1650" s="220">
        <v>5000000</v>
      </c>
    </row>
    <row r="1651" spans="1:4" ht="16.5" x14ac:dyDescent="0.3">
      <c r="A1651" s="143"/>
      <c r="B1651" s="91" t="s">
        <v>1959</v>
      </c>
      <c r="C1651" s="220">
        <v>0</v>
      </c>
      <c r="D1651" s="220">
        <v>5000000</v>
      </c>
    </row>
    <row r="1652" spans="1:4" ht="16.5" x14ac:dyDescent="0.3">
      <c r="A1652" s="143">
        <v>30</v>
      </c>
      <c r="B1652" s="91" t="s">
        <v>1960</v>
      </c>
      <c r="C1652" s="220">
        <v>1000000</v>
      </c>
      <c r="D1652" s="220">
        <v>0</v>
      </c>
    </row>
    <row r="1653" spans="1:4" ht="16.5" x14ac:dyDescent="0.3">
      <c r="A1653" s="143">
        <v>31</v>
      </c>
      <c r="B1653" s="91" t="s">
        <v>1961</v>
      </c>
      <c r="C1653" s="220"/>
      <c r="D1653" s="220"/>
    </row>
    <row r="1654" spans="1:4" ht="16.5" x14ac:dyDescent="0.3">
      <c r="A1654" s="143"/>
      <c r="B1654" s="91" t="s">
        <v>1962</v>
      </c>
      <c r="C1654" s="220">
        <v>20000000</v>
      </c>
      <c r="D1654" s="220">
        <v>10000000</v>
      </c>
    </row>
    <row r="1655" spans="1:4" ht="16.5" x14ac:dyDescent="0.3">
      <c r="A1655" s="143">
        <v>32</v>
      </c>
      <c r="B1655" s="105" t="s">
        <v>1963</v>
      </c>
    </row>
    <row r="1656" spans="1:4" ht="16.5" x14ac:dyDescent="0.3">
      <c r="A1656" s="143"/>
      <c r="B1656" s="105" t="s">
        <v>1964</v>
      </c>
      <c r="C1656" s="220">
        <v>20000000</v>
      </c>
      <c r="D1656" s="220">
        <v>10000000</v>
      </c>
    </row>
    <row r="1657" spans="1:4" ht="16.5" x14ac:dyDescent="0.3">
      <c r="A1657" s="143">
        <v>33</v>
      </c>
      <c r="B1657" s="106" t="s">
        <v>1965</v>
      </c>
      <c r="C1657" s="220"/>
      <c r="D1657" s="220"/>
    </row>
    <row r="1658" spans="1:4" ht="16.5" x14ac:dyDescent="0.3">
      <c r="A1658" s="143"/>
      <c r="B1658" s="91" t="s">
        <v>1966</v>
      </c>
      <c r="C1658" s="220"/>
      <c r="D1658" s="220"/>
    </row>
    <row r="1659" spans="1:4" ht="16.5" x14ac:dyDescent="0.3">
      <c r="A1659" s="143"/>
      <c r="B1659" s="91" t="s">
        <v>1967</v>
      </c>
      <c r="C1659" s="220">
        <v>25000000</v>
      </c>
      <c r="D1659" s="220">
        <v>15000000</v>
      </c>
    </row>
    <row r="1660" spans="1:4" ht="16.5" x14ac:dyDescent="0.3">
      <c r="A1660" s="143"/>
      <c r="B1660" s="91" t="s">
        <v>1968</v>
      </c>
      <c r="C1660" s="220">
        <v>5000000</v>
      </c>
      <c r="D1660" s="220">
        <v>15000000</v>
      </c>
    </row>
    <row r="1661" spans="1:4" ht="16.5" x14ac:dyDescent="0.3">
      <c r="A1661" s="143"/>
      <c r="B1661" s="91" t="s">
        <v>1969</v>
      </c>
      <c r="C1661" s="220">
        <v>5000000</v>
      </c>
      <c r="D1661" s="220">
        <v>10000000</v>
      </c>
    </row>
    <row r="1662" spans="1:4" ht="16.5" x14ac:dyDescent="0.3">
      <c r="A1662" s="143"/>
      <c r="B1662" s="91" t="s">
        <v>1970</v>
      </c>
      <c r="C1662" s="220">
        <v>0</v>
      </c>
      <c r="D1662" s="220">
        <v>150000000</v>
      </c>
    </row>
    <row r="1663" spans="1:4" ht="16.5" x14ac:dyDescent="0.3">
      <c r="A1663" s="143">
        <v>34</v>
      </c>
      <c r="B1663" s="91" t="s">
        <v>1971</v>
      </c>
      <c r="C1663" s="220"/>
      <c r="D1663" s="220"/>
    </row>
    <row r="1664" spans="1:4" ht="16.5" x14ac:dyDescent="0.3">
      <c r="A1664" s="143"/>
      <c r="B1664" s="91" t="s">
        <v>1972</v>
      </c>
      <c r="C1664" s="220">
        <v>3000000</v>
      </c>
      <c r="D1664" s="220">
        <v>0</v>
      </c>
    </row>
    <row r="1665" spans="1:4" ht="16.5" x14ac:dyDescent="0.3">
      <c r="A1665" s="143">
        <v>35</v>
      </c>
      <c r="B1665" s="91" t="s">
        <v>1973</v>
      </c>
      <c r="C1665" s="220">
        <v>5000000</v>
      </c>
      <c r="D1665" s="220">
        <v>0</v>
      </c>
    </row>
    <row r="1666" spans="1:4" ht="16.5" x14ac:dyDescent="0.3">
      <c r="A1666" s="143">
        <v>36</v>
      </c>
      <c r="B1666" s="91" t="s">
        <v>1974</v>
      </c>
      <c r="C1666" s="220"/>
      <c r="D1666" s="220"/>
    </row>
    <row r="1667" spans="1:4" ht="16.5" x14ac:dyDescent="0.3">
      <c r="A1667" s="143"/>
      <c r="B1667" s="91" t="s">
        <v>1975</v>
      </c>
      <c r="C1667" s="220">
        <v>5000000</v>
      </c>
      <c r="D1667" s="220"/>
    </row>
    <row r="1668" spans="1:4" ht="16.5" x14ac:dyDescent="0.3">
      <c r="A1668" s="143">
        <v>37</v>
      </c>
      <c r="B1668" s="91" t="s">
        <v>1976</v>
      </c>
      <c r="C1668" s="230">
        <v>10000000</v>
      </c>
      <c r="D1668" s="230"/>
    </row>
    <row r="1669" spans="1:4" ht="16.5" x14ac:dyDescent="0.3">
      <c r="A1669" s="143">
        <v>38</v>
      </c>
      <c r="B1669" s="91" t="s">
        <v>1977</v>
      </c>
      <c r="C1669" s="220">
        <v>2000000</v>
      </c>
      <c r="D1669" s="220">
        <v>2000000</v>
      </c>
    </row>
    <row r="1670" spans="1:4" ht="16.5" x14ac:dyDescent="0.3">
      <c r="A1670" s="143">
        <v>39</v>
      </c>
      <c r="B1670" s="91" t="s">
        <v>1978</v>
      </c>
      <c r="C1670" s="220">
        <v>5000000</v>
      </c>
      <c r="D1670" s="220">
        <v>0</v>
      </c>
    </row>
    <row r="1671" spans="1:4" ht="16.5" x14ac:dyDescent="0.3">
      <c r="A1671" s="143">
        <v>40</v>
      </c>
      <c r="B1671" s="91" t="s">
        <v>1979</v>
      </c>
      <c r="C1671" s="220">
        <v>5000000</v>
      </c>
      <c r="D1671" s="220">
        <v>0</v>
      </c>
    </row>
    <row r="1672" spans="1:4" ht="16.5" x14ac:dyDescent="0.3">
      <c r="A1672" s="143">
        <v>41</v>
      </c>
      <c r="B1672" s="91" t="s">
        <v>1980</v>
      </c>
      <c r="C1672" s="220">
        <v>3000000</v>
      </c>
      <c r="D1672" s="220">
        <v>0</v>
      </c>
    </row>
    <row r="1673" spans="1:4" ht="16.5" x14ac:dyDescent="0.3">
      <c r="A1673" s="143">
        <v>42</v>
      </c>
      <c r="B1673" s="91" t="s">
        <v>1981</v>
      </c>
      <c r="C1673" s="220">
        <v>10000000</v>
      </c>
      <c r="D1673" s="220">
        <v>10000000</v>
      </c>
    </row>
    <row r="1674" spans="1:4" ht="16.5" x14ac:dyDescent="0.3">
      <c r="A1674" s="143"/>
      <c r="B1674" s="91" t="s">
        <v>1982</v>
      </c>
      <c r="C1674" s="220">
        <v>5000000</v>
      </c>
      <c r="D1674" s="220">
        <v>5000000</v>
      </c>
    </row>
    <row r="1675" spans="1:4" ht="16.5" x14ac:dyDescent="0.3">
      <c r="A1675" s="143"/>
      <c r="B1675" s="91" t="s">
        <v>1983</v>
      </c>
      <c r="C1675" s="220">
        <v>0</v>
      </c>
      <c r="D1675" s="220">
        <v>100000000</v>
      </c>
    </row>
    <row r="1676" spans="1:4" ht="16.5" x14ac:dyDescent="0.3">
      <c r="A1676" s="143">
        <v>43</v>
      </c>
      <c r="B1676" s="91" t="s">
        <v>1984</v>
      </c>
      <c r="C1676" s="220">
        <v>2000000</v>
      </c>
      <c r="D1676" s="220">
        <v>2000000</v>
      </c>
    </row>
    <row r="1677" spans="1:4" ht="16.5" x14ac:dyDescent="0.3">
      <c r="A1677" s="143">
        <v>44</v>
      </c>
      <c r="B1677" s="91" t="s">
        <v>1985</v>
      </c>
      <c r="C1677" s="220">
        <v>2000000</v>
      </c>
      <c r="D1677" s="220">
        <v>2000000</v>
      </c>
    </row>
    <row r="1678" spans="1:4" ht="16.5" thickBot="1" x14ac:dyDescent="0.3">
      <c r="A1678" s="175"/>
      <c r="B1678" s="94" t="s">
        <v>1841</v>
      </c>
      <c r="C1678" s="223">
        <f>SUM(C1618:C1677)</f>
        <v>407000000</v>
      </c>
      <c r="D1678" s="223">
        <f>SUM(D1618:D1677)</f>
        <v>602500000</v>
      </c>
    </row>
    <row r="1679" spans="1:4" x14ac:dyDescent="0.25">
      <c r="A1679" s="175"/>
    </row>
    <row r="1680" spans="1:4" ht="23.25" x14ac:dyDescent="0.35">
      <c r="A1680" s="175">
        <v>64</v>
      </c>
      <c r="B1680" s="92" t="s">
        <v>0</v>
      </c>
      <c r="C1680" s="105"/>
      <c r="D1680" s="105"/>
    </row>
    <row r="1681" spans="1:4" ht="16.5" x14ac:dyDescent="0.3">
      <c r="A1681" s="143"/>
      <c r="B1681" s="94"/>
      <c r="C1681" s="229"/>
      <c r="D1681" s="229"/>
    </row>
    <row r="1682" spans="1:4" ht="16.5" x14ac:dyDescent="0.3">
      <c r="A1682" s="143"/>
      <c r="B1682" s="94" t="s">
        <v>859</v>
      </c>
      <c r="C1682" s="229"/>
      <c r="D1682" s="229"/>
    </row>
    <row r="1683" spans="1:4" ht="16.5" x14ac:dyDescent="0.3">
      <c r="A1683" s="143"/>
      <c r="B1683" s="94" t="s">
        <v>1872</v>
      </c>
      <c r="C1683" s="3"/>
      <c r="D1683" s="3"/>
    </row>
    <row r="1684" spans="1:4" ht="16.5" x14ac:dyDescent="0.3">
      <c r="A1684" s="176" t="s">
        <v>861</v>
      </c>
      <c r="B1684" s="96" t="s">
        <v>4</v>
      </c>
      <c r="C1684" s="9" t="s">
        <v>5</v>
      </c>
      <c r="D1684" s="9" t="s">
        <v>5</v>
      </c>
    </row>
    <row r="1685" spans="1:4" ht="16.5" x14ac:dyDescent="0.3">
      <c r="A1685" s="177" t="s">
        <v>6</v>
      </c>
      <c r="B1685" s="98"/>
      <c r="C1685" s="5" t="s">
        <v>7</v>
      </c>
      <c r="D1685" s="5" t="s">
        <v>7</v>
      </c>
    </row>
    <row r="1686" spans="1:4" ht="16.5" x14ac:dyDescent="0.3">
      <c r="A1686" s="145"/>
      <c r="B1686" s="98"/>
      <c r="C1686" s="5">
        <v>2011</v>
      </c>
      <c r="D1686" s="5">
        <v>2012</v>
      </c>
    </row>
    <row r="1687" spans="1:4" ht="17.25" thickBot="1" x14ac:dyDescent="0.35">
      <c r="A1687" s="178"/>
      <c r="B1687" s="103"/>
      <c r="C1687" s="104" t="s">
        <v>8</v>
      </c>
      <c r="D1687" s="104" t="s">
        <v>8</v>
      </c>
    </row>
    <row r="1688" spans="1:4" ht="15.75" x14ac:dyDescent="0.25">
      <c r="A1688" s="175"/>
      <c r="B1688" s="106" t="s">
        <v>1925</v>
      </c>
    </row>
    <row r="1689" spans="1:4" ht="16.5" x14ac:dyDescent="0.3">
      <c r="A1689" s="143">
        <v>45</v>
      </c>
      <c r="B1689" s="91" t="s">
        <v>1986</v>
      </c>
      <c r="C1689" s="220">
        <v>6000000</v>
      </c>
      <c r="D1689" s="220">
        <v>6000000</v>
      </c>
    </row>
    <row r="1690" spans="1:4" ht="16.5" x14ac:dyDescent="0.3">
      <c r="A1690" s="143">
        <v>46</v>
      </c>
      <c r="B1690" s="91" t="s">
        <v>1987</v>
      </c>
      <c r="C1690" s="220">
        <v>5000000</v>
      </c>
      <c r="D1690" s="220">
        <v>0</v>
      </c>
    </row>
    <row r="1691" spans="1:4" ht="16.5" x14ac:dyDescent="0.3">
      <c r="A1691" s="143">
        <v>47</v>
      </c>
      <c r="B1691" s="91" t="s">
        <v>1988</v>
      </c>
      <c r="C1691" s="220">
        <v>2000000</v>
      </c>
      <c r="D1691" s="220">
        <v>2000000</v>
      </c>
    </row>
    <row r="1692" spans="1:4" ht="16.5" x14ac:dyDescent="0.3">
      <c r="A1692" s="143">
        <v>48</v>
      </c>
      <c r="B1692" s="91" t="s">
        <v>1989</v>
      </c>
      <c r="C1692" s="220">
        <v>2000000</v>
      </c>
      <c r="D1692" s="220">
        <v>2000000</v>
      </c>
    </row>
    <row r="1693" spans="1:4" ht="16.5" x14ac:dyDescent="0.3">
      <c r="A1693" s="143">
        <v>49</v>
      </c>
      <c r="B1693" s="168" t="s">
        <v>1990</v>
      </c>
      <c r="C1693" s="220"/>
      <c r="D1693" s="220"/>
    </row>
    <row r="1694" spans="1:4" ht="16.5" x14ac:dyDescent="0.3">
      <c r="A1694" s="209"/>
      <c r="B1694" s="105" t="s">
        <v>1991</v>
      </c>
      <c r="C1694" s="220">
        <v>242000000</v>
      </c>
      <c r="D1694" s="220">
        <v>50000000</v>
      </c>
    </row>
    <row r="1695" spans="1:4" ht="16.5" x14ac:dyDescent="0.3">
      <c r="A1695" s="143">
        <v>50</v>
      </c>
      <c r="B1695" s="91" t="s">
        <v>1992</v>
      </c>
      <c r="C1695" s="220">
        <v>2000000</v>
      </c>
      <c r="D1695" s="220">
        <v>2000000</v>
      </c>
    </row>
    <row r="1696" spans="1:4" ht="16.5" x14ac:dyDescent="0.3">
      <c r="A1696" s="143">
        <v>51</v>
      </c>
      <c r="B1696" s="91" t="s">
        <v>1993</v>
      </c>
      <c r="C1696" s="220">
        <v>5000000</v>
      </c>
      <c r="D1696" s="220">
        <v>5000000</v>
      </c>
    </row>
    <row r="1697" spans="1:4" ht="16.5" x14ac:dyDescent="0.3">
      <c r="A1697" s="143">
        <v>52</v>
      </c>
      <c r="B1697" s="91" t="s">
        <v>1994</v>
      </c>
      <c r="C1697" s="220">
        <v>5000000</v>
      </c>
      <c r="D1697" s="220">
        <v>5000000</v>
      </c>
    </row>
    <row r="1698" spans="1:4" ht="16.5" x14ac:dyDescent="0.3">
      <c r="A1698" s="143">
        <v>53</v>
      </c>
      <c r="B1698" s="168" t="s">
        <v>1995</v>
      </c>
      <c r="C1698" s="220"/>
      <c r="D1698" s="220"/>
    </row>
    <row r="1699" spans="1:4" ht="16.5" x14ac:dyDescent="0.3">
      <c r="A1699" s="143"/>
      <c r="B1699" s="105" t="s">
        <v>1996</v>
      </c>
      <c r="C1699" s="220">
        <v>100000000</v>
      </c>
      <c r="D1699" s="220">
        <v>50000000</v>
      </c>
    </row>
    <row r="1700" spans="1:4" ht="16.5" x14ac:dyDescent="0.3">
      <c r="A1700" s="143">
        <v>54</v>
      </c>
      <c r="B1700" s="91" t="s">
        <v>1997</v>
      </c>
      <c r="C1700" s="220">
        <v>10000000</v>
      </c>
      <c r="D1700" s="220">
        <v>20000000</v>
      </c>
    </row>
    <row r="1701" spans="1:4" ht="16.5" x14ac:dyDescent="0.3">
      <c r="A1701" s="143">
        <v>55</v>
      </c>
      <c r="B1701" s="91" t="s">
        <v>1998</v>
      </c>
      <c r="C1701" s="220">
        <v>0</v>
      </c>
      <c r="D1701" s="220">
        <v>30000000</v>
      </c>
    </row>
    <row r="1702" spans="1:4" ht="16.5" x14ac:dyDescent="0.3">
      <c r="A1702" s="143">
        <v>56</v>
      </c>
      <c r="B1702" s="91" t="s">
        <v>1999</v>
      </c>
      <c r="C1702" s="220">
        <v>5000000</v>
      </c>
      <c r="D1702" s="220">
        <v>5000000</v>
      </c>
    </row>
    <row r="1703" spans="1:4" ht="16.5" x14ac:dyDescent="0.3">
      <c r="A1703" s="143">
        <v>57</v>
      </c>
      <c r="B1703" s="105" t="s">
        <v>2000</v>
      </c>
      <c r="C1703" s="220"/>
      <c r="D1703" s="220"/>
    </row>
    <row r="1704" spans="1:4" ht="16.5" x14ac:dyDescent="0.3">
      <c r="A1704" s="143"/>
      <c r="B1704" s="105" t="s">
        <v>2001</v>
      </c>
      <c r="C1704" s="220">
        <v>800000000</v>
      </c>
      <c r="D1704" s="220">
        <v>682500000</v>
      </c>
    </row>
    <row r="1705" spans="1:4" ht="16.5" x14ac:dyDescent="0.3">
      <c r="A1705" s="143">
        <v>58</v>
      </c>
      <c r="B1705" s="91" t="s">
        <v>2002</v>
      </c>
      <c r="C1705" s="220">
        <v>500000000</v>
      </c>
      <c r="D1705" s="220">
        <v>250000000</v>
      </c>
    </row>
    <row r="1706" spans="1:4" ht="17.25" thickBot="1" x14ac:dyDescent="0.35">
      <c r="A1706" s="143"/>
      <c r="B1706" s="94" t="s">
        <v>1841</v>
      </c>
      <c r="C1706" s="23">
        <f>SUM(C1689:C1705)</f>
        <v>1684000000</v>
      </c>
      <c r="D1706" s="23">
        <f>SUM(D1689:D1705)</f>
        <v>1109500000</v>
      </c>
    </row>
    <row r="1707" spans="1:4" ht="17.25" thickBot="1" x14ac:dyDescent="0.35">
      <c r="A1707" s="143"/>
      <c r="B1707" s="109" t="s">
        <v>2003</v>
      </c>
      <c r="C1707" s="23">
        <f>SUM(C1607+C1678+C1706)</f>
        <v>5380000000</v>
      </c>
      <c r="D1707" s="23">
        <f>SUM(D1607+D1678+D1706)</f>
        <v>2945000000</v>
      </c>
    </row>
    <row r="1708" spans="1:4" ht="16.5" x14ac:dyDescent="0.3">
      <c r="A1708" s="143"/>
      <c r="B1708" s="109"/>
      <c r="C1708" s="220"/>
      <c r="D1708" s="220"/>
    </row>
    <row r="1709" spans="1:4" ht="16.5" x14ac:dyDescent="0.3">
      <c r="A1709" s="143"/>
      <c r="B1709" s="106" t="s">
        <v>2004</v>
      </c>
      <c r="C1709" s="3"/>
      <c r="D1709" s="3"/>
    </row>
    <row r="1710" spans="1:4" ht="16.5" x14ac:dyDescent="0.3">
      <c r="A1710" s="143">
        <v>59</v>
      </c>
      <c r="B1710" s="91" t="s">
        <v>2005</v>
      </c>
      <c r="C1710" s="220">
        <v>8000000</v>
      </c>
      <c r="D1710" s="220">
        <v>7000000</v>
      </c>
    </row>
    <row r="1711" spans="1:4" ht="16.5" x14ac:dyDescent="0.3">
      <c r="A1711" s="143">
        <v>60</v>
      </c>
      <c r="B1711" s="91" t="s">
        <v>2006</v>
      </c>
      <c r="C1711" s="220">
        <v>1000000</v>
      </c>
      <c r="D1711" s="220">
        <v>500000</v>
      </c>
    </row>
    <row r="1712" spans="1:4" ht="16.5" x14ac:dyDescent="0.3">
      <c r="A1712" s="143">
        <v>61</v>
      </c>
      <c r="B1712" s="91" t="s">
        <v>2007</v>
      </c>
      <c r="C1712" s="220">
        <v>7000000</v>
      </c>
      <c r="D1712" s="220">
        <v>7000000</v>
      </c>
    </row>
    <row r="1713" spans="1:4" ht="16.5" x14ac:dyDescent="0.3">
      <c r="A1713" s="143">
        <v>62</v>
      </c>
      <c r="B1713" s="91" t="s">
        <v>2008</v>
      </c>
      <c r="C1713" s="220">
        <v>5000000</v>
      </c>
      <c r="D1713" s="220">
        <v>5000000</v>
      </c>
    </row>
    <row r="1714" spans="1:4" ht="16.5" x14ac:dyDescent="0.3">
      <c r="A1714" s="143">
        <v>63</v>
      </c>
      <c r="B1714" s="91" t="s">
        <v>2009</v>
      </c>
      <c r="C1714" s="220">
        <v>5000000</v>
      </c>
      <c r="D1714" s="220">
        <v>4000000</v>
      </c>
    </row>
    <row r="1715" spans="1:4" ht="16.5" x14ac:dyDescent="0.3">
      <c r="A1715" s="143">
        <v>64</v>
      </c>
      <c r="B1715" s="91" t="s">
        <v>2010</v>
      </c>
      <c r="C1715" s="220">
        <v>1000000</v>
      </c>
      <c r="D1715" s="220">
        <v>2000000</v>
      </c>
    </row>
    <row r="1716" spans="1:4" ht="16.5" x14ac:dyDescent="0.3">
      <c r="A1716" s="143">
        <v>65</v>
      </c>
      <c r="B1716" s="91" t="s">
        <v>2011</v>
      </c>
      <c r="C1716" s="220">
        <v>8000000</v>
      </c>
      <c r="D1716" s="220">
        <v>20000000</v>
      </c>
    </row>
    <row r="1717" spans="1:4" ht="16.5" x14ac:dyDescent="0.3">
      <c r="A1717" s="143">
        <v>66</v>
      </c>
      <c r="B1717" s="91" t="s">
        <v>2012</v>
      </c>
      <c r="C1717" s="220">
        <v>4000000</v>
      </c>
      <c r="D1717" s="220">
        <v>2000000</v>
      </c>
    </row>
    <row r="1718" spans="1:4" ht="16.5" x14ac:dyDescent="0.3">
      <c r="A1718" s="143">
        <v>67</v>
      </c>
      <c r="B1718" s="91" t="s">
        <v>2013</v>
      </c>
      <c r="C1718" s="220">
        <v>500000</v>
      </c>
      <c r="D1718" s="220">
        <v>500000</v>
      </c>
    </row>
    <row r="1719" spans="1:4" ht="16.5" x14ac:dyDescent="0.3">
      <c r="A1719" s="143">
        <v>68</v>
      </c>
      <c r="B1719" s="91" t="s">
        <v>2014</v>
      </c>
      <c r="C1719" s="220">
        <v>1700000</v>
      </c>
      <c r="D1719" s="220">
        <v>2000000</v>
      </c>
    </row>
    <row r="1720" spans="1:4" ht="16.5" x14ac:dyDescent="0.3">
      <c r="A1720" s="143">
        <v>69</v>
      </c>
      <c r="B1720" s="91" t="s">
        <v>2015</v>
      </c>
      <c r="C1720" s="220">
        <v>2000000</v>
      </c>
      <c r="D1720" s="220">
        <v>2000000</v>
      </c>
    </row>
    <row r="1721" spans="1:4" ht="16.5" x14ac:dyDescent="0.3">
      <c r="A1721" s="143">
        <v>70</v>
      </c>
      <c r="B1721" s="91" t="s">
        <v>2016</v>
      </c>
      <c r="C1721" s="220">
        <v>0</v>
      </c>
      <c r="D1721" s="220">
        <v>0</v>
      </c>
    </row>
    <row r="1722" spans="1:4" ht="16.5" x14ac:dyDescent="0.3">
      <c r="A1722" s="143">
        <v>71</v>
      </c>
      <c r="B1722" s="91" t="s">
        <v>2017</v>
      </c>
      <c r="C1722" s="220">
        <v>2000000</v>
      </c>
      <c r="D1722" s="220">
        <v>2000000</v>
      </c>
    </row>
    <row r="1723" spans="1:4" ht="16.5" x14ac:dyDescent="0.3">
      <c r="A1723" s="143">
        <v>72</v>
      </c>
      <c r="B1723" s="91" t="s">
        <v>2018</v>
      </c>
      <c r="C1723" s="220">
        <v>10000000</v>
      </c>
      <c r="D1723" s="220">
        <v>6000000</v>
      </c>
    </row>
    <row r="1724" spans="1:4" ht="16.5" x14ac:dyDescent="0.3">
      <c r="A1724" s="143">
        <v>73</v>
      </c>
      <c r="B1724" s="91" t="s">
        <v>2019</v>
      </c>
      <c r="C1724" s="220">
        <v>2000000</v>
      </c>
      <c r="D1724" s="220">
        <v>3000000</v>
      </c>
    </row>
    <row r="1725" spans="1:4" ht="16.5" x14ac:dyDescent="0.3">
      <c r="A1725" s="143">
        <v>74</v>
      </c>
      <c r="B1725" s="91" t="s">
        <v>2020</v>
      </c>
      <c r="C1725" s="220">
        <v>5000000</v>
      </c>
      <c r="D1725" s="220">
        <v>3000000</v>
      </c>
    </row>
    <row r="1726" spans="1:4" ht="16.5" x14ac:dyDescent="0.3">
      <c r="A1726" s="143">
        <v>75</v>
      </c>
      <c r="B1726" s="91" t="s">
        <v>2021</v>
      </c>
      <c r="C1726" s="220">
        <v>2000000</v>
      </c>
      <c r="D1726" s="220">
        <v>1000000</v>
      </c>
    </row>
    <row r="1727" spans="1:4" ht="16.5" x14ac:dyDescent="0.3">
      <c r="A1727" s="143">
        <v>76</v>
      </c>
      <c r="B1727" s="91" t="s">
        <v>2022</v>
      </c>
    </row>
    <row r="1728" spans="1:4" ht="16.5" x14ac:dyDescent="0.3">
      <c r="A1728" s="143"/>
      <c r="B1728" s="91" t="s">
        <v>2023</v>
      </c>
      <c r="C1728" s="220">
        <v>5000000</v>
      </c>
      <c r="D1728" s="220">
        <v>5000000</v>
      </c>
    </row>
    <row r="1729" spans="1:4" ht="16.5" x14ac:dyDescent="0.3">
      <c r="A1729" s="143">
        <v>77</v>
      </c>
      <c r="B1729" s="91" t="s">
        <v>2024</v>
      </c>
      <c r="C1729" s="220">
        <v>2800000</v>
      </c>
      <c r="D1729" s="220">
        <v>4000000</v>
      </c>
    </row>
    <row r="1730" spans="1:4" ht="16.5" x14ac:dyDescent="0.3">
      <c r="A1730" s="143">
        <v>78</v>
      </c>
      <c r="B1730" s="91" t="s">
        <v>2025</v>
      </c>
    </row>
    <row r="1731" spans="1:4" ht="16.5" x14ac:dyDescent="0.3">
      <c r="A1731" s="143"/>
      <c r="B1731" s="91" t="s">
        <v>2026</v>
      </c>
      <c r="C1731" s="220">
        <v>2000000</v>
      </c>
      <c r="D1731" s="220">
        <v>2000000</v>
      </c>
    </row>
    <row r="1732" spans="1:4" ht="16.5" x14ac:dyDescent="0.3">
      <c r="A1732" s="143">
        <v>79</v>
      </c>
      <c r="B1732" s="91" t="s">
        <v>2027</v>
      </c>
      <c r="C1732" s="220">
        <v>1000000</v>
      </c>
      <c r="D1732" s="220">
        <v>0</v>
      </c>
    </row>
    <row r="1733" spans="1:4" ht="16.5" x14ac:dyDescent="0.3">
      <c r="A1733" s="143">
        <v>80</v>
      </c>
      <c r="B1733" s="91" t="s">
        <v>2028</v>
      </c>
      <c r="C1733" s="220">
        <v>12000000</v>
      </c>
      <c r="D1733" s="220">
        <v>0</v>
      </c>
    </row>
    <row r="1734" spans="1:4" ht="16.5" x14ac:dyDescent="0.3">
      <c r="A1734" s="143">
        <v>81</v>
      </c>
      <c r="B1734" s="91" t="s">
        <v>2029</v>
      </c>
      <c r="C1734" s="220">
        <v>10000000</v>
      </c>
      <c r="D1734" s="220">
        <v>0</v>
      </c>
    </row>
    <row r="1735" spans="1:4" ht="16.5" x14ac:dyDescent="0.3">
      <c r="A1735" s="143">
        <v>82</v>
      </c>
      <c r="B1735" s="91" t="s">
        <v>2030</v>
      </c>
      <c r="C1735" s="220">
        <v>3000000</v>
      </c>
      <c r="D1735" s="220">
        <v>3000000</v>
      </c>
    </row>
    <row r="1736" spans="1:4" ht="17.25" thickBot="1" x14ac:dyDescent="0.35">
      <c r="A1736" s="143"/>
      <c r="B1736" s="94" t="s">
        <v>1124</v>
      </c>
      <c r="C1736" s="223">
        <f>SUM(C1709:C1735)</f>
        <v>100000000</v>
      </c>
      <c r="D1736" s="223">
        <f>SUM(D1709:D1735)</f>
        <v>81000000</v>
      </c>
    </row>
    <row r="1737" spans="1:4" ht="16.5" x14ac:dyDescent="0.3">
      <c r="A1737" s="143"/>
      <c r="B1737" s="91"/>
      <c r="C1737" s="3"/>
      <c r="D1737" s="3"/>
    </row>
    <row r="1738" spans="1:4" ht="16.5" x14ac:dyDescent="0.3">
      <c r="A1738" s="143">
        <v>83</v>
      </c>
      <c r="B1738" s="109" t="s">
        <v>2031</v>
      </c>
      <c r="C1738" s="3"/>
      <c r="D1738" s="3"/>
    </row>
    <row r="1739" spans="1:4" ht="16.5" x14ac:dyDescent="0.3">
      <c r="A1739" s="143"/>
      <c r="B1739" s="109" t="s">
        <v>2032</v>
      </c>
      <c r="C1739" s="220">
        <v>10000000000</v>
      </c>
      <c r="D1739" s="220">
        <v>1000000000</v>
      </c>
    </row>
    <row r="1740" spans="1:4" ht="16.5" x14ac:dyDescent="0.3">
      <c r="A1740" s="143"/>
      <c r="B1740" s="94" t="s">
        <v>1124</v>
      </c>
      <c r="C1740" s="220"/>
      <c r="D1740" s="220"/>
    </row>
    <row r="1741" spans="1:4" ht="17.25" thickBot="1" x14ac:dyDescent="0.35">
      <c r="A1741" s="143"/>
      <c r="B1741" s="180"/>
      <c r="C1741" s="223">
        <f>SUM(C1738:C1740)</f>
        <v>10000000000</v>
      </c>
      <c r="D1741" s="223">
        <f>SUM(D1738:D1740)</f>
        <v>1000000000</v>
      </c>
    </row>
    <row r="1742" spans="1:4" ht="16.5" x14ac:dyDescent="0.3">
      <c r="A1742" s="143">
        <v>84</v>
      </c>
      <c r="B1742" s="109" t="s">
        <v>2031</v>
      </c>
      <c r="C1742" s="3"/>
      <c r="D1742" s="3"/>
    </row>
    <row r="1743" spans="1:4" ht="16.5" x14ac:dyDescent="0.3">
      <c r="A1743" s="143"/>
      <c r="B1743" s="109" t="s">
        <v>2033</v>
      </c>
      <c r="C1743" s="220">
        <v>0</v>
      </c>
      <c r="D1743" s="220">
        <v>100000000</v>
      </c>
    </row>
    <row r="1744" spans="1:4" ht="17.25" thickBot="1" x14ac:dyDescent="0.35">
      <c r="A1744" s="143"/>
      <c r="B1744" s="94" t="s">
        <v>1124</v>
      </c>
      <c r="C1744" s="223">
        <f>SUM(C1743)</f>
        <v>0</v>
      </c>
      <c r="D1744" s="223">
        <f>SUM(D1743)</f>
        <v>100000000</v>
      </c>
    </row>
    <row r="1745" spans="1:4" ht="16.5" x14ac:dyDescent="0.3">
      <c r="A1745" s="143"/>
      <c r="C1745" s="3"/>
      <c r="D1745" s="3"/>
    </row>
    <row r="1746" spans="1:4" ht="17.25" thickBot="1" x14ac:dyDescent="0.35">
      <c r="A1746" s="143"/>
      <c r="B1746" s="94" t="s">
        <v>2034</v>
      </c>
      <c r="C1746" s="231">
        <f>SUM(C1707+C1736+C1741+C1744)</f>
        <v>15480000000</v>
      </c>
      <c r="D1746" s="231">
        <f>SUM(D1707+D1736+D1741+D1744)</f>
        <v>4126000000</v>
      </c>
    </row>
    <row r="1747" spans="1:4" ht="16.5" x14ac:dyDescent="0.3">
      <c r="A1747" s="143"/>
      <c r="B1747" s="91"/>
      <c r="C1747" s="111"/>
      <c r="D1747" s="111"/>
    </row>
    <row r="1748" spans="1:4" ht="16.5" x14ac:dyDescent="0.3">
      <c r="A1748" s="143"/>
      <c r="B1748" s="91"/>
      <c r="C1748" s="3"/>
      <c r="D1748" s="3"/>
    </row>
    <row r="1749" spans="1:4" ht="23.25" x14ac:dyDescent="0.35">
      <c r="A1749" s="143"/>
      <c r="B1749" s="92" t="s">
        <v>0</v>
      </c>
      <c r="C1749" s="3"/>
      <c r="D1749" s="3">
        <v>65</v>
      </c>
    </row>
    <row r="1750" spans="1:4" ht="16.5" x14ac:dyDescent="0.3">
      <c r="A1750" s="143"/>
      <c r="B1750" s="94"/>
      <c r="C1750" s="229"/>
      <c r="D1750" s="229"/>
    </row>
    <row r="1751" spans="1:4" ht="15.75" x14ac:dyDescent="0.25">
      <c r="A1751" s="209"/>
      <c r="B1751" s="94" t="s">
        <v>859</v>
      </c>
      <c r="C1751" s="3"/>
      <c r="D1751" s="3"/>
    </row>
    <row r="1752" spans="1:4" ht="15.75" x14ac:dyDescent="0.25">
      <c r="A1752" s="209"/>
      <c r="B1752" s="94" t="s">
        <v>2035</v>
      </c>
      <c r="C1752" s="3"/>
      <c r="D1752" s="3"/>
    </row>
    <row r="1753" spans="1:4" ht="15.75" x14ac:dyDescent="0.25">
      <c r="A1753" s="209"/>
      <c r="B1753" s="94"/>
      <c r="C1753" s="3"/>
      <c r="D1753" s="3"/>
    </row>
    <row r="1754" spans="1:4" ht="16.5" x14ac:dyDescent="0.3">
      <c r="A1754" s="176" t="s">
        <v>861</v>
      </c>
      <c r="B1754" s="96" t="s">
        <v>4</v>
      </c>
      <c r="C1754" s="9" t="s">
        <v>5</v>
      </c>
      <c r="D1754" s="9" t="s">
        <v>5</v>
      </c>
    </row>
    <row r="1755" spans="1:4" ht="16.5" x14ac:dyDescent="0.3">
      <c r="A1755" s="177" t="s">
        <v>6</v>
      </c>
      <c r="B1755" s="98"/>
      <c r="C1755" s="5" t="s">
        <v>7</v>
      </c>
      <c r="D1755" s="5" t="s">
        <v>7</v>
      </c>
    </row>
    <row r="1756" spans="1:4" ht="16.5" x14ac:dyDescent="0.3">
      <c r="A1756" s="145"/>
      <c r="B1756" s="98"/>
      <c r="C1756" s="5">
        <v>2011</v>
      </c>
      <c r="D1756" s="5">
        <v>2012</v>
      </c>
    </row>
    <row r="1757" spans="1:4" ht="17.25" thickBot="1" x14ac:dyDescent="0.35">
      <c r="A1757" s="178"/>
      <c r="B1757" s="103"/>
      <c r="C1757" s="104" t="s">
        <v>8</v>
      </c>
      <c r="D1757" s="104" t="s">
        <v>8</v>
      </c>
    </row>
    <row r="1758" spans="1:4" ht="16.5" x14ac:dyDescent="0.3">
      <c r="A1758" s="143"/>
      <c r="B1758" s="91"/>
      <c r="C1758" s="3"/>
      <c r="D1758" s="3"/>
    </row>
    <row r="1759" spans="1:4" ht="16.5" x14ac:dyDescent="0.3">
      <c r="A1759" s="232"/>
      <c r="B1759" s="106" t="s">
        <v>2036</v>
      </c>
      <c r="C1759" s="3"/>
      <c r="D1759" s="3"/>
    </row>
    <row r="1760" spans="1:4" ht="16.5" x14ac:dyDescent="0.3">
      <c r="A1760" s="143">
        <v>1</v>
      </c>
      <c r="B1760" s="91" t="s">
        <v>2037</v>
      </c>
      <c r="C1760" s="220">
        <v>1500000</v>
      </c>
      <c r="D1760" s="220">
        <v>2500000</v>
      </c>
    </row>
    <row r="1761" spans="1:4" ht="16.5" x14ac:dyDescent="0.3">
      <c r="A1761" s="143">
        <v>2</v>
      </c>
      <c r="B1761" s="91" t="s">
        <v>2038</v>
      </c>
      <c r="C1761" s="220">
        <v>12200000</v>
      </c>
      <c r="D1761" s="26"/>
    </row>
    <row r="1762" spans="1:4" ht="16.5" x14ac:dyDescent="0.3">
      <c r="A1762" s="143"/>
      <c r="B1762" s="91" t="s">
        <v>2039</v>
      </c>
      <c r="C1762" s="220"/>
      <c r="D1762" s="26">
        <v>2080000</v>
      </c>
    </row>
    <row r="1763" spans="1:4" ht="16.5" x14ac:dyDescent="0.3">
      <c r="A1763" s="143"/>
      <c r="B1763" s="91" t="s">
        <v>2040</v>
      </c>
      <c r="C1763" s="220"/>
      <c r="D1763" s="26">
        <v>622000</v>
      </c>
    </row>
    <row r="1764" spans="1:4" ht="16.5" x14ac:dyDescent="0.3">
      <c r="A1764" s="143"/>
      <c r="B1764" s="91" t="s">
        <v>2041</v>
      </c>
      <c r="C1764" s="220"/>
      <c r="D1764" s="26">
        <v>640000</v>
      </c>
    </row>
    <row r="1765" spans="1:4" ht="16.5" x14ac:dyDescent="0.3">
      <c r="A1765" s="143"/>
      <c r="B1765" s="91" t="s">
        <v>2042</v>
      </c>
      <c r="C1765" s="220"/>
      <c r="D1765" s="26">
        <v>170000</v>
      </c>
    </row>
    <row r="1766" spans="1:4" ht="16.5" x14ac:dyDescent="0.3">
      <c r="A1766" s="143"/>
      <c r="B1766" s="91" t="s">
        <v>2043</v>
      </c>
      <c r="C1766" s="220"/>
      <c r="D1766" s="26">
        <f>552000+24000+11000</f>
        <v>587000</v>
      </c>
    </row>
    <row r="1767" spans="1:4" ht="16.5" x14ac:dyDescent="0.3">
      <c r="A1767" s="143"/>
      <c r="B1767" s="91" t="s">
        <v>2044</v>
      </c>
      <c r="C1767" s="220"/>
      <c r="D1767" s="26">
        <f>240000+50000+500000</f>
        <v>790000</v>
      </c>
    </row>
    <row r="1768" spans="1:4" ht="16.5" x14ac:dyDescent="0.3">
      <c r="A1768" s="143"/>
      <c r="B1768" s="91" t="s">
        <v>2045</v>
      </c>
      <c r="C1768" s="220"/>
      <c r="D1768" s="26">
        <f>150000+120000</f>
        <v>270000</v>
      </c>
    </row>
    <row r="1769" spans="1:4" ht="16.5" x14ac:dyDescent="0.3">
      <c r="A1769" s="143">
        <v>3</v>
      </c>
      <c r="B1769" s="91" t="s">
        <v>2046</v>
      </c>
      <c r="C1769" s="220">
        <v>500000</v>
      </c>
      <c r="D1769" s="26">
        <f>360000+2750000+430500+142500</f>
        <v>3683000</v>
      </c>
    </row>
    <row r="1770" spans="1:4" ht="16.5" x14ac:dyDescent="0.3">
      <c r="A1770" s="143">
        <v>4</v>
      </c>
      <c r="B1770" s="91" t="s">
        <v>2047</v>
      </c>
      <c r="C1770" s="220">
        <v>0</v>
      </c>
      <c r="D1770" s="26">
        <f>250000+45000+52000+440000+65000+450000+70000+500000</f>
        <v>1872000</v>
      </c>
    </row>
    <row r="1771" spans="1:4" ht="16.5" x14ac:dyDescent="0.3">
      <c r="A1771" s="143">
        <v>5</v>
      </c>
      <c r="B1771" s="91" t="s">
        <v>2048</v>
      </c>
      <c r="C1771" s="220">
        <v>70000000</v>
      </c>
      <c r="D1771" s="26">
        <v>70000000</v>
      </c>
    </row>
    <row r="1772" spans="1:4" ht="16.5" x14ac:dyDescent="0.3">
      <c r="A1772" s="143">
        <v>6</v>
      </c>
      <c r="B1772" s="91" t="s">
        <v>2049</v>
      </c>
      <c r="C1772" s="220"/>
      <c r="D1772" s="26"/>
    </row>
    <row r="1773" spans="1:4" ht="16.5" x14ac:dyDescent="0.3">
      <c r="A1773" s="143"/>
      <c r="B1773" s="91" t="s">
        <v>2050</v>
      </c>
      <c r="C1773" s="220">
        <v>0</v>
      </c>
      <c r="D1773" s="26">
        <v>55000000</v>
      </c>
    </row>
    <row r="1774" spans="1:4" ht="16.5" x14ac:dyDescent="0.3">
      <c r="A1774" s="143">
        <v>7</v>
      </c>
      <c r="B1774" s="91" t="s">
        <v>2051</v>
      </c>
      <c r="C1774" s="220">
        <v>30000000</v>
      </c>
      <c r="D1774" s="26">
        <v>15000000</v>
      </c>
    </row>
    <row r="1775" spans="1:4" ht="16.5" x14ac:dyDescent="0.3">
      <c r="A1775" s="143">
        <v>8</v>
      </c>
      <c r="B1775" s="91" t="s">
        <v>2052</v>
      </c>
      <c r="C1775" s="220">
        <v>500000</v>
      </c>
      <c r="D1775" s="26">
        <v>500000</v>
      </c>
    </row>
    <row r="1776" spans="1:4" ht="16.5" x14ac:dyDescent="0.3">
      <c r="A1776" s="143">
        <v>9</v>
      </c>
      <c r="B1776" s="91" t="s">
        <v>2053</v>
      </c>
      <c r="C1776" s="220">
        <v>500000</v>
      </c>
      <c r="D1776" s="26">
        <v>500000</v>
      </c>
    </row>
    <row r="1777" spans="1:4" ht="16.5" x14ac:dyDescent="0.3">
      <c r="A1777" s="143">
        <v>10</v>
      </c>
      <c r="B1777" s="91" t="s">
        <v>2054</v>
      </c>
      <c r="C1777" s="220"/>
      <c r="D1777" s="26"/>
    </row>
    <row r="1778" spans="1:4" ht="16.5" x14ac:dyDescent="0.3">
      <c r="A1778" s="143"/>
      <c r="B1778" s="91" t="s">
        <v>2055</v>
      </c>
      <c r="C1778" s="220">
        <v>500000</v>
      </c>
      <c r="D1778" s="26">
        <f>460000+100000+285000+30000</f>
        <v>875000</v>
      </c>
    </row>
    <row r="1779" spans="1:4" ht="16.5" x14ac:dyDescent="0.3">
      <c r="A1779" s="143">
        <v>11</v>
      </c>
      <c r="B1779" s="91" t="s">
        <v>2056</v>
      </c>
      <c r="C1779" s="220">
        <v>7500000</v>
      </c>
      <c r="D1779" s="26">
        <v>10000000</v>
      </c>
    </row>
    <row r="1780" spans="1:4" ht="16.5" x14ac:dyDescent="0.3">
      <c r="A1780" s="143">
        <v>12</v>
      </c>
      <c r="B1780" s="91" t="s">
        <v>2057</v>
      </c>
      <c r="C1780" s="220">
        <v>1000000</v>
      </c>
      <c r="D1780" s="26">
        <f>890000+1200000</f>
        <v>2090000</v>
      </c>
    </row>
    <row r="1781" spans="1:4" ht="16.5" x14ac:dyDescent="0.3">
      <c r="A1781" s="143">
        <v>13</v>
      </c>
      <c r="B1781" s="91" t="s">
        <v>2058</v>
      </c>
      <c r="C1781" s="220">
        <v>1000000</v>
      </c>
      <c r="D1781" s="26">
        <v>5000000</v>
      </c>
    </row>
    <row r="1782" spans="1:4" ht="16.5" x14ac:dyDescent="0.3">
      <c r="A1782" s="143">
        <v>14</v>
      </c>
      <c r="B1782" s="91" t="s">
        <v>2059</v>
      </c>
      <c r="C1782" s="220">
        <v>2000000</v>
      </c>
      <c r="D1782" s="220">
        <v>5000000</v>
      </c>
    </row>
    <row r="1783" spans="1:4" ht="16.5" x14ac:dyDescent="0.3">
      <c r="A1783" s="143">
        <v>15</v>
      </c>
      <c r="B1783" s="91" t="s">
        <v>2060</v>
      </c>
      <c r="C1783" s="220">
        <v>12000000</v>
      </c>
      <c r="D1783" s="220">
        <f>9500000+3900000+16500000+12000000</f>
        <v>41900000</v>
      </c>
    </row>
    <row r="1784" spans="1:4" ht="16.5" x14ac:dyDescent="0.3">
      <c r="A1784" s="143">
        <v>16</v>
      </c>
      <c r="B1784" s="91" t="s">
        <v>2061</v>
      </c>
      <c r="C1784" s="220">
        <v>3000000</v>
      </c>
      <c r="D1784" s="220">
        <v>9970000</v>
      </c>
    </row>
    <row r="1785" spans="1:4" ht="16.5" x14ac:dyDescent="0.3">
      <c r="A1785" s="143">
        <v>17</v>
      </c>
      <c r="B1785" s="91" t="s">
        <v>2062</v>
      </c>
      <c r="C1785" s="220">
        <v>500000</v>
      </c>
      <c r="D1785" s="220">
        <f>3500000+240000+1625000</f>
        <v>5365000</v>
      </c>
    </row>
    <row r="1786" spans="1:4" ht="16.5" x14ac:dyDescent="0.3">
      <c r="A1786" s="143">
        <v>18</v>
      </c>
      <c r="B1786" s="91" t="s">
        <v>2063</v>
      </c>
      <c r="C1786" s="220"/>
      <c r="D1786" s="220"/>
    </row>
    <row r="1787" spans="1:4" ht="16.5" x14ac:dyDescent="0.3">
      <c r="A1787" s="143"/>
      <c r="B1787" s="91" t="s">
        <v>2064</v>
      </c>
      <c r="C1787" s="220">
        <v>1000000</v>
      </c>
      <c r="D1787" s="220">
        <v>9836000</v>
      </c>
    </row>
    <row r="1788" spans="1:4" ht="16.5" x14ac:dyDescent="0.3">
      <c r="A1788" s="143">
        <v>19</v>
      </c>
      <c r="B1788" s="91" t="s">
        <v>2065</v>
      </c>
      <c r="C1788" s="220">
        <v>80000000</v>
      </c>
      <c r="D1788" s="220">
        <v>70000000</v>
      </c>
    </row>
    <row r="1789" spans="1:4" ht="16.5" x14ac:dyDescent="0.3">
      <c r="A1789" s="143">
        <v>20</v>
      </c>
      <c r="B1789" s="91" t="s">
        <v>2066</v>
      </c>
      <c r="C1789" s="220">
        <v>0</v>
      </c>
      <c r="D1789" s="220">
        <v>750000</v>
      </c>
    </row>
    <row r="1790" spans="1:4" ht="16.5" x14ac:dyDescent="0.3">
      <c r="A1790" s="143">
        <v>21</v>
      </c>
      <c r="B1790" s="91" t="s">
        <v>2067</v>
      </c>
      <c r="C1790" s="220">
        <v>5000000</v>
      </c>
      <c r="D1790" s="220">
        <v>5000000</v>
      </c>
    </row>
    <row r="1791" spans="1:4" ht="16.5" thickBot="1" x14ac:dyDescent="0.3">
      <c r="A1791" s="175"/>
      <c r="B1791" s="94" t="s">
        <v>2068</v>
      </c>
      <c r="C1791" s="23">
        <f>SUM(C1760:C1790)</f>
        <v>228700000</v>
      </c>
      <c r="D1791" s="23">
        <f>SUM(D1760:D1790)</f>
        <v>320000000</v>
      </c>
    </row>
    <row r="1792" spans="1:4" x14ac:dyDescent="0.25">
      <c r="A1792" s="175"/>
    </row>
    <row r="1793" spans="1:4" ht="16.5" x14ac:dyDescent="0.3">
      <c r="A1793" s="143"/>
      <c r="B1793" s="233" t="s">
        <v>2069</v>
      </c>
      <c r="C1793" s="140"/>
      <c r="D1793" s="140"/>
    </row>
    <row r="1794" spans="1:4" ht="16.5" x14ac:dyDescent="0.3">
      <c r="A1794" s="143">
        <v>22</v>
      </c>
      <c r="B1794" s="234" t="s">
        <v>2070</v>
      </c>
      <c r="C1794" s="235">
        <v>0</v>
      </c>
      <c r="D1794" s="235">
        <v>5000000</v>
      </c>
    </row>
    <row r="1795" spans="1:4" ht="16.5" x14ac:dyDescent="0.3">
      <c r="A1795" s="143">
        <v>23</v>
      </c>
      <c r="B1795" s="234" t="s">
        <v>2071</v>
      </c>
      <c r="C1795" s="235">
        <v>0</v>
      </c>
      <c r="D1795" s="235">
        <v>2000000</v>
      </c>
    </row>
    <row r="1796" spans="1:4" ht="16.5" x14ac:dyDescent="0.3">
      <c r="A1796" s="143">
        <v>24</v>
      </c>
      <c r="B1796" s="234" t="s">
        <v>2072</v>
      </c>
      <c r="C1796" s="235">
        <v>50000</v>
      </c>
      <c r="D1796" s="235">
        <v>6500000</v>
      </c>
    </row>
    <row r="1797" spans="1:4" ht="16.5" x14ac:dyDescent="0.3">
      <c r="A1797" s="143">
        <v>25</v>
      </c>
      <c r="B1797" s="234" t="s">
        <v>2073</v>
      </c>
      <c r="C1797" s="220">
        <v>1500000</v>
      </c>
      <c r="D1797" s="220">
        <v>15000000</v>
      </c>
    </row>
    <row r="1798" spans="1:4" ht="16.5" x14ac:dyDescent="0.3">
      <c r="A1798" s="143"/>
      <c r="B1798" s="91" t="s">
        <v>2074</v>
      </c>
      <c r="C1798" s="220">
        <v>2500000</v>
      </c>
      <c r="D1798" s="220">
        <v>0</v>
      </c>
    </row>
    <row r="1799" spans="1:4" ht="16.5" x14ac:dyDescent="0.3">
      <c r="A1799" s="143"/>
      <c r="B1799" s="91" t="s">
        <v>2075</v>
      </c>
      <c r="C1799" s="220"/>
      <c r="D1799" s="220"/>
    </row>
    <row r="1800" spans="1:4" ht="16.5" x14ac:dyDescent="0.3">
      <c r="A1800" s="143"/>
      <c r="B1800" s="91" t="s">
        <v>2076</v>
      </c>
      <c r="C1800" s="220">
        <v>4500000</v>
      </c>
      <c r="D1800" s="220">
        <v>21000000</v>
      </c>
    </row>
    <row r="1801" spans="1:4" ht="16.5" x14ac:dyDescent="0.3">
      <c r="A1801" s="143"/>
      <c r="B1801" s="91" t="s">
        <v>2077</v>
      </c>
      <c r="C1801" s="220">
        <v>6000000</v>
      </c>
      <c r="D1801" s="220">
        <v>16000000</v>
      </c>
    </row>
    <row r="1802" spans="1:4" ht="16.5" x14ac:dyDescent="0.3">
      <c r="A1802" s="143"/>
      <c r="B1802" s="91" t="s">
        <v>2078</v>
      </c>
      <c r="C1802" s="220">
        <v>500000</v>
      </c>
      <c r="D1802" s="220">
        <v>0</v>
      </c>
    </row>
    <row r="1803" spans="1:4" ht="16.5" x14ac:dyDescent="0.3">
      <c r="A1803" s="143"/>
      <c r="B1803" s="91" t="s">
        <v>2079</v>
      </c>
      <c r="C1803" s="220">
        <v>500000</v>
      </c>
      <c r="D1803" s="220">
        <v>0</v>
      </c>
    </row>
    <row r="1804" spans="1:4" ht="16.5" x14ac:dyDescent="0.3">
      <c r="A1804" s="143"/>
      <c r="B1804" s="91" t="s">
        <v>4382</v>
      </c>
      <c r="C1804" s="220">
        <v>10000000</v>
      </c>
      <c r="D1804" s="220">
        <v>15000000</v>
      </c>
    </row>
    <row r="1805" spans="1:4" ht="16.5" thickBot="1" x14ac:dyDescent="0.3">
      <c r="A1805" s="175"/>
      <c r="B1805" s="94" t="s">
        <v>1841</v>
      </c>
      <c r="C1805" s="236">
        <f>SUM(C1794:C1804)</f>
        <v>25550000</v>
      </c>
      <c r="D1805" s="236">
        <f>SUM(D1794:D1804)</f>
        <v>80500000</v>
      </c>
    </row>
    <row r="1806" spans="1:4" x14ac:dyDescent="0.25">
      <c r="A1806" s="175"/>
    </row>
    <row r="1807" spans="1:4" x14ac:dyDescent="0.25">
      <c r="A1807" s="175"/>
    </row>
    <row r="1808" spans="1:4" ht="23.25" x14ac:dyDescent="0.35">
      <c r="A1808" s="175">
        <v>66</v>
      </c>
      <c r="B1808" s="92" t="s">
        <v>0</v>
      </c>
      <c r="C1808" s="105"/>
      <c r="D1808" s="105"/>
    </row>
    <row r="1809" spans="1:4" ht="16.5" x14ac:dyDescent="0.3">
      <c r="A1809" s="143"/>
      <c r="B1809" s="94"/>
      <c r="C1809" s="229"/>
      <c r="D1809" s="229"/>
    </row>
    <row r="1810" spans="1:4" ht="15.75" x14ac:dyDescent="0.25">
      <c r="A1810" s="209"/>
      <c r="B1810" s="94" t="s">
        <v>859</v>
      </c>
      <c r="C1810" s="3"/>
      <c r="D1810" s="3"/>
    </row>
    <row r="1811" spans="1:4" ht="15.75" x14ac:dyDescent="0.25">
      <c r="A1811" s="209"/>
      <c r="B1811" s="94" t="s">
        <v>2035</v>
      </c>
      <c r="C1811" s="3"/>
      <c r="D1811" s="3"/>
    </row>
    <row r="1812" spans="1:4" ht="15.75" x14ac:dyDescent="0.25">
      <c r="A1812" s="209"/>
      <c r="B1812" s="94"/>
      <c r="C1812" s="3"/>
      <c r="D1812" s="3"/>
    </row>
    <row r="1813" spans="1:4" ht="16.5" x14ac:dyDescent="0.3">
      <c r="A1813" s="176" t="s">
        <v>861</v>
      </c>
      <c r="B1813" s="96" t="s">
        <v>4</v>
      </c>
      <c r="C1813" s="9" t="s">
        <v>5</v>
      </c>
      <c r="D1813" s="9" t="s">
        <v>5</v>
      </c>
    </row>
    <row r="1814" spans="1:4" ht="16.5" x14ac:dyDescent="0.3">
      <c r="A1814" s="177" t="s">
        <v>6</v>
      </c>
      <c r="B1814" s="98"/>
      <c r="C1814" s="5" t="s">
        <v>7</v>
      </c>
      <c r="D1814" s="5" t="s">
        <v>7</v>
      </c>
    </row>
    <row r="1815" spans="1:4" ht="16.5" x14ac:dyDescent="0.3">
      <c r="A1815" s="145"/>
      <c r="B1815" s="98"/>
      <c r="C1815" s="5">
        <v>2011</v>
      </c>
      <c r="D1815" s="5">
        <v>2012</v>
      </c>
    </row>
    <row r="1816" spans="1:4" ht="17.25" thickBot="1" x14ac:dyDescent="0.35">
      <c r="A1816" s="178"/>
      <c r="B1816" s="103"/>
      <c r="C1816" s="104" t="s">
        <v>8</v>
      </c>
      <c r="D1816" s="104" t="s">
        <v>8</v>
      </c>
    </row>
    <row r="1817" spans="1:4" ht="16.5" x14ac:dyDescent="0.3">
      <c r="A1817" s="143"/>
      <c r="B1817" s="233" t="s">
        <v>2080</v>
      </c>
      <c r="C1817" s="140"/>
      <c r="D1817" s="140"/>
    </row>
    <row r="1818" spans="1:4" ht="16.5" x14ac:dyDescent="0.3">
      <c r="A1818" s="143"/>
      <c r="B1818" s="91" t="s">
        <v>2081</v>
      </c>
      <c r="C1818" s="220">
        <v>500000</v>
      </c>
      <c r="D1818" s="220">
        <v>0</v>
      </c>
    </row>
    <row r="1819" spans="1:4" ht="16.5" x14ac:dyDescent="0.3">
      <c r="A1819" s="143"/>
      <c r="B1819" s="91" t="s">
        <v>2082</v>
      </c>
      <c r="C1819" s="220">
        <v>1500000</v>
      </c>
      <c r="D1819" s="220">
        <v>0</v>
      </c>
    </row>
    <row r="1820" spans="1:4" ht="16.5" x14ac:dyDescent="0.3">
      <c r="A1820" s="143"/>
      <c r="B1820" s="91" t="s">
        <v>2083</v>
      </c>
      <c r="C1820" s="220">
        <v>0</v>
      </c>
      <c r="D1820" s="220">
        <v>0</v>
      </c>
    </row>
    <row r="1821" spans="1:4" ht="16.5" x14ac:dyDescent="0.3">
      <c r="A1821" s="143"/>
      <c r="B1821" s="91" t="s">
        <v>2084</v>
      </c>
      <c r="C1821" s="220">
        <v>2000000</v>
      </c>
      <c r="D1821" s="220"/>
    </row>
    <row r="1822" spans="1:4" ht="16.5" x14ac:dyDescent="0.3">
      <c r="A1822" s="143"/>
      <c r="B1822" s="91" t="s">
        <v>2085</v>
      </c>
    </row>
    <row r="1823" spans="1:4" ht="16.5" x14ac:dyDescent="0.3">
      <c r="A1823" s="143"/>
      <c r="B1823" s="91" t="s">
        <v>2086</v>
      </c>
      <c r="C1823" s="220">
        <v>1000000</v>
      </c>
      <c r="D1823" s="220"/>
    </row>
    <row r="1824" spans="1:4" ht="16.5" x14ac:dyDescent="0.3">
      <c r="A1824" s="143"/>
      <c r="B1824" s="91" t="s">
        <v>2087</v>
      </c>
      <c r="C1824" s="220">
        <v>0</v>
      </c>
      <c r="D1824" s="220">
        <v>0</v>
      </c>
    </row>
    <row r="1825" spans="1:4" ht="16.5" x14ac:dyDescent="0.3">
      <c r="A1825" s="143"/>
      <c r="B1825" s="91" t="s">
        <v>2088</v>
      </c>
      <c r="C1825" s="220">
        <v>500000</v>
      </c>
      <c r="D1825" s="220">
        <v>0</v>
      </c>
    </row>
    <row r="1826" spans="1:4" ht="16.5" x14ac:dyDescent="0.3">
      <c r="A1826" s="143"/>
      <c r="B1826" s="91" t="s">
        <v>2089</v>
      </c>
      <c r="C1826" s="220">
        <v>0</v>
      </c>
      <c r="D1826" s="220">
        <v>0</v>
      </c>
    </row>
    <row r="1827" spans="1:4" ht="16.5" x14ac:dyDescent="0.3">
      <c r="A1827" s="143"/>
      <c r="B1827" s="91" t="s">
        <v>2090</v>
      </c>
      <c r="C1827" s="220">
        <v>0</v>
      </c>
      <c r="D1827" s="220">
        <v>0</v>
      </c>
    </row>
    <row r="1828" spans="1:4" ht="16.5" x14ac:dyDescent="0.3">
      <c r="A1828" s="143"/>
      <c r="B1828" s="91" t="s">
        <v>2091</v>
      </c>
      <c r="C1828" s="220">
        <v>0</v>
      </c>
      <c r="D1828" s="220">
        <v>0</v>
      </c>
    </row>
    <row r="1829" spans="1:4" ht="16.5" x14ac:dyDescent="0.3">
      <c r="A1829" s="143"/>
      <c r="B1829" s="91" t="s">
        <v>2092</v>
      </c>
      <c r="C1829" s="220">
        <v>0</v>
      </c>
      <c r="D1829" s="26">
        <v>0</v>
      </c>
    </row>
    <row r="1830" spans="1:4" ht="16.5" x14ac:dyDescent="0.3">
      <c r="A1830" s="143">
        <v>26</v>
      </c>
      <c r="B1830" s="91" t="s">
        <v>2093</v>
      </c>
      <c r="C1830" s="220">
        <v>1000000</v>
      </c>
      <c r="D1830" s="220">
        <v>1500000</v>
      </c>
    </row>
    <row r="1831" spans="1:4" ht="16.5" x14ac:dyDescent="0.3">
      <c r="A1831" s="143">
        <v>27</v>
      </c>
      <c r="B1831" s="91" t="s">
        <v>2094</v>
      </c>
      <c r="C1831" s="220">
        <v>1000000</v>
      </c>
      <c r="D1831" s="220">
        <v>4500000</v>
      </c>
    </row>
    <row r="1832" spans="1:4" ht="16.5" x14ac:dyDescent="0.3">
      <c r="A1832" s="143">
        <v>28</v>
      </c>
      <c r="B1832" s="91" t="s">
        <v>4383</v>
      </c>
      <c r="C1832" s="220">
        <v>5000000</v>
      </c>
      <c r="D1832" s="220">
        <v>10000000</v>
      </c>
    </row>
    <row r="1833" spans="1:4" ht="16.5" x14ac:dyDescent="0.3">
      <c r="A1833" s="143">
        <v>29</v>
      </c>
      <c r="B1833" s="91" t="s">
        <v>2095</v>
      </c>
      <c r="C1833" s="220">
        <v>1000000</v>
      </c>
      <c r="D1833" s="220">
        <v>6000000</v>
      </c>
    </row>
    <row r="1834" spans="1:4" ht="16.5" x14ac:dyDescent="0.3">
      <c r="A1834" s="143">
        <v>30</v>
      </c>
      <c r="B1834" s="91" t="s">
        <v>2096</v>
      </c>
      <c r="C1834" s="220">
        <v>500000</v>
      </c>
      <c r="D1834" s="220">
        <v>0</v>
      </c>
    </row>
    <row r="1835" spans="1:4" ht="16.5" x14ac:dyDescent="0.3">
      <c r="A1835" s="143">
        <v>31</v>
      </c>
      <c r="B1835" s="91" t="s">
        <v>2097</v>
      </c>
      <c r="C1835" s="220">
        <v>50000</v>
      </c>
      <c r="D1835" s="220">
        <v>0</v>
      </c>
    </row>
    <row r="1836" spans="1:4" ht="16.5" x14ac:dyDescent="0.3">
      <c r="A1836" s="143">
        <v>32</v>
      </c>
      <c r="B1836" s="91" t="s">
        <v>2098</v>
      </c>
      <c r="C1836" s="220">
        <v>0</v>
      </c>
      <c r="D1836" s="220">
        <v>12500000</v>
      </c>
    </row>
    <row r="1837" spans="1:4" ht="16.5" x14ac:dyDescent="0.3">
      <c r="A1837" s="143">
        <v>33</v>
      </c>
      <c r="B1837" s="91" t="s">
        <v>4384</v>
      </c>
      <c r="C1837" s="220">
        <v>500000</v>
      </c>
      <c r="D1837" s="220">
        <v>0</v>
      </c>
    </row>
    <row r="1838" spans="1:4" ht="16.5" x14ac:dyDescent="0.3">
      <c r="A1838" s="143">
        <v>34</v>
      </c>
      <c r="B1838" s="91" t="s">
        <v>2099</v>
      </c>
      <c r="C1838" s="220">
        <v>4500000</v>
      </c>
      <c r="D1838" s="220">
        <v>0</v>
      </c>
    </row>
    <row r="1839" spans="1:4" ht="16.5" x14ac:dyDescent="0.3">
      <c r="A1839" s="143">
        <v>35</v>
      </c>
      <c r="B1839" s="91" t="s">
        <v>2100</v>
      </c>
      <c r="C1839" s="220">
        <v>10000000</v>
      </c>
      <c r="D1839" s="220">
        <v>5000000</v>
      </c>
    </row>
    <row r="1840" spans="1:4" ht="16.5" x14ac:dyDescent="0.3">
      <c r="A1840" s="143">
        <v>36</v>
      </c>
      <c r="B1840" s="234" t="s">
        <v>2101</v>
      </c>
      <c r="C1840" s="26">
        <v>250000</v>
      </c>
      <c r="D1840" s="26">
        <v>0</v>
      </c>
    </row>
    <row r="1841" spans="1:4" ht="16.5" x14ac:dyDescent="0.3">
      <c r="A1841" s="143">
        <v>37</v>
      </c>
      <c r="B1841" s="234" t="s">
        <v>2102</v>
      </c>
      <c r="C1841" s="26">
        <v>0</v>
      </c>
      <c r="D1841" s="26">
        <v>10000000</v>
      </c>
    </row>
    <row r="1842" spans="1:4" ht="17.25" thickBot="1" x14ac:dyDescent="0.35">
      <c r="A1842" s="143"/>
      <c r="B1842" s="94" t="s">
        <v>1841</v>
      </c>
      <c r="C1842" s="223">
        <f>SUM(C1818:C1841)</f>
        <v>29300000</v>
      </c>
      <c r="D1842" s="223">
        <f>SUM(D1818:D1841)</f>
        <v>49500000</v>
      </c>
    </row>
    <row r="1843" spans="1:4" ht="17.25" thickBot="1" x14ac:dyDescent="0.35">
      <c r="A1843" s="143"/>
      <c r="B1843" s="94" t="s">
        <v>2103</v>
      </c>
      <c r="C1843" s="223">
        <f>SUM(C1805+C1842)</f>
        <v>54850000</v>
      </c>
      <c r="D1843" s="223">
        <f>SUM(D1805+D1842)</f>
        <v>130000000</v>
      </c>
    </row>
    <row r="1844" spans="1:4" ht="16.5" x14ac:dyDescent="0.3">
      <c r="A1844" s="143"/>
      <c r="B1844" s="94"/>
      <c r="C1844" s="224"/>
      <c r="D1844" s="224"/>
    </row>
    <row r="1845" spans="1:4" ht="15.75" x14ac:dyDescent="0.25">
      <c r="A1845" s="175"/>
      <c r="B1845" s="106" t="s">
        <v>2104</v>
      </c>
      <c r="C1845" s="3"/>
      <c r="D1845" s="3"/>
    </row>
    <row r="1846" spans="1:4" ht="16.5" x14ac:dyDescent="0.3">
      <c r="A1846" s="143">
        <v>38</v>
      </c>
      <c r="B1846" s="91" t="s">
        <v>2105</v>
      </c>
      <c r="C1846" s="220">
        <v>8550000</v>
      </c>
      <c r="D1846" s="220">
        <v>8000000</v>
      </c>
    </row>
    <row r="1847" spans="1:4" ht="16.5" x14ac:dyDescent="0.3">
      <c r="A1847" s="143">
        <v>39</v>
      </c>
      <c r="B1847" s="91" t="s">
        <v>2106</v>
      </c>
      <c r="C1847" s="111"/>
      <c r="D1847" s="111"/>
    </row>
    <row r="1848" spans="1:4" ht="15.75" x14ac:dyDescent="0.25">
      <c r="A1848" s="175"/>
      <c r="B1848" s="91" t="s">
        <v>2107</v>
      </c>
      <c r="C1848" s="220">
        <v>2450000</v>
      </c>
      <c r="D1848" s="220">
        <v>2500000</v>
      </c>
    </row>
    <row r="1849" spans="1:4" ht="16.5" x14ac:dyDescent="0.3">
      <c r="A1849" s="143">
        <v>40</v>
      </c>
      <c r="B1849" s="91" t="s">
        <v>2108</v>
      </c>
      <c r="C1849" s="28">
        <v>500000</v>
      </c>
      <c r="D1849" s="28">
        <v>500000</v>
      </c>
    </row>
    <row r="1850" spans="1:4" ht="16.5" x14ac:dyDescent="0.3">
      <c r="A1850" s="143">
        <v>41</v>
      </c>
      <c r="B1850" s="91" t="s">
        <v>2109</v>
      </c>
      <c r="C1850" s="220">
        <v>2000000</v>
      </c>
      <c r="D1850" s="220">
        <v>1500000</v>
      </c>
    </row>
    <row r="1851" spans="1:4" ht="16.5" x14ac:dyDescent="0.3">
      <c r="A1851" s="143">
        <v>42</v>
      </c>
      <c r="B1851" s="91" t="s">
        <v>2110</v>
      </c>
      <c r="C1851" s="220">
        <v>0</v>
      </c>
      <c r="D1851" s="220"/>
    </row>
    <row r="1852" spans="1:4" ht="16.5" x14ac:dyDescent="0.3">
      <c r="A1852" s="143">
        <v>43</v>
      </c>
      <c r="B1852" s="91" t="s">
        <v>2111</v>
      </c>
      <c r="C1852" s="28">
        <v>6500000</v>
      </c>
      <c r="D1852" s="28">
        <v>5500000</v>
      </c>
    </row>
    <row r="1853" spans="1:4" ht="17.25" thickBot="1" x14ac:dyDescent="0.35">
      <c r="A1853" s="143"/>
      <c r="B1853" s="94" t="s">
        <v>1124</v>
      </c>
      <c r="C1853" s="223">
        <f>SUM(C1846:C1852)</f>
        <v>20000000</v>
      </c>
      <c r="D1853" s="223">
        <f>SUM(D1846:D1852)</f>
        <v>18000000</v>
      </c>
    </row>
    <row r="1854" spans="1:4" ht="16.5" x14ac:dyDescent="0.3">
      <c r="A1854" s="143"/>
      <c r="B1854" s="94"/>
      <c r="C1854" s="224"/>
      <c r="D1854" s="224"/>
    </row>
    <row r="1855" spans="1:4" ht="16.5" x14ac:dyDescent="0.3">
      <c r="A1855" s="143"/>
      <c r="B1855" s="106" t="s">
        <v>2112</v>
      </c>
      <c r="C1855" s="22"/>
      <c r="D1855" s="22"/>
    </row>
    <row r="1856" spans="1:4" ht="16.5" x14ac:dyDescent="0.3">
      <c r="A1856" s="143">
        <v>44</v>
      </c>
      <c r="B1856" s="91" t="s">
        <v>2113</v>
      </c>
      <c r="C1856" s="220">
        <v>20000000</v>
      </c>
      <c r="D1856" s="220">
        <v>746600000</v>
      </c>
    </row>
    <row r="1857" spans="1:4" ht="16.5" x14ac:dyDescent="0.3">
      <c r="A1857" s="143">
        <v>45</v>
      </c>
      <c r="B1857" s="91" t="s">
        <v>2114</v>
      </c>
      <c r="C1857" s="220">
        <v>1000000</v>
      </c>
      <c r="D1857" s="220">
        <v>2000000</v>
      </c>
    </row>
    <row r="1858" spans="1:4" ht="16.5" x14ac:dyDescent="0.3">
      <c r="A1858" s="143">
        <v>46</v>
      </c>
      <c r="B1858" s="91" t="s">
        <v>2115</v>
      </c>
      <c r="C1858" s="220">
        <v>10000000</v>
      </c>
      <c r="D1858" s="220">
        <v>60000000</v>
      </c>
    </row>
    <row r="1859" spans="1:4" ht="16.5" x14ac:dyDescent="0.3">
      <c r="A1859" s="143">
        <v>47</v>
      </c>
      <c r="B1859" s="91" t="s">
        <v>2116</v>
      </c>
      <c r="C1859" s="220">
        <v>7000000</v>
      </c>
      <c r="D1859" s="220">
        <v>17650000</v>
      </c>
    </row>
    <row r="1860" spans="1:4" ht="16.5" x14ac:dyDescent="0.3">
      <c r="A1860" s="143">
        <v>48</v>
      </c>
      <c r="B1860" s="91" t="s">
        <v>2117</v>
      </c>
      <c r="C1860" s="220">
        <v>5000000</v>
      </c>
      <c r="D1860" s="220">
        <v>0</v>
      </c>
    </row>
    <row r="1861" spans="1:4" ht="16.5" x14ac:dyDescent="0.3">
      <c r="A1861" s="143">
        <v>49</v>
      </c>
      <c r="B1861" s="91" t="s">
        <v>2118</v>
      </c>
      <c r="C1861" s="220">
        <v>2000000</v>
      </c>
      <c r="D1861" s="220">
        <v>5000000</v>
      </c>
    </row>
    <row r="1862" spans="1:4" ht="16.5" x14ac:dyDescent="0.3">
      <c r="A1862" s="143">
        <v>50</v>
      </c>
      <c r="B1862" s="91" t="s">
        <v>2119</v>
      </c>
      <c r="C1862" s="220">
        <v>0</v>
      </c>
      <c r="D1862" s="220">
        <v>20000000</v>
      </c>
    </row>
    <row r="1863" spans="1:4" ht="16.5" x14ac:dyDescent="0.3">
      <c r="A1863" s="143">
        <v>51</v>
      </c>
      <c r="B1863" s="91" t="s">
        <v>2120</v>
      </c>
      <c r="C1863" s="220">
        <v>0</v>
      </c>
      <c r="D1863" s="220">
        <v>2500000</v>
      </c>
    </row>
    <row r="1864" spans="1:4" ht="16.5" x14ac:dyDescent="0.3">
      <c r="A1864" s="143"/>
      <c r="B1864" s="91"/>
      <c r="C1864" s="111"/>
      <c r="D1864" s="111"/>
    </row>
    <row r="1865" spans="1:4" ht="17.25" thickBot="1" x14ac:dyDescent="0.35">
      <c r="A1865" s="143"/>
      <c r="B1865" s="94" t="s">
        <v>1124</v>
      </c>
      <c r="C1865" s="223">
        <f>SUM(C1856:C1864)</f>
        <v>45000000</v>
      </c>
      <c r="D1865" s="223">
        <f>SUM(D1856:D1864)</f>
        <v>853750000</v>
      </c>
    </row>
    <row r="1866" spans="1:4" ht="16.5" x14ac:dyDescent="0.3">
      <c r="A1866" s="143"/>
      <c r="B1866" s="91"/>
      <c r="C1866" s="3"/>
      <c r="D1866" s="3"/>
    </row>
    <row r="1867" spans="1:4" ht="16.5" x14ac:dyDescent="0.3">
      <c r="A1867" s="143"/>
      <c r="B1867" s="91"/>
      <c r="C1867" s="3"/>
      <c r="D1867" s="3"/>
    </row>
    <row r="1868" spans="1:4" ht="16.5" x14ac:dyDescent="0.3">
      <c r="A1868" s="143"/>
      <c r="B1868" s="91"/>
      <c r="C1868" s="3"/>
      <c r="D1868" s="3"/>
    </row>
    <row r="1869" spans="1:4" ht="23.25" x14ac:dyDescent="0.35">
      <c r="A1869" s="143"/>
      <c r="B1869" s="92" t="s">
        <v>0</v>
      </c>
      <c r="C1869" s="229"/>
      <c r="D1869" s="229">
        <v>67</v>
      </c>
    </row>
    <row r="1870" spans="1:4" ht="16.5" x14ac:dyDescent="0.3">
      <c r="A1870" s="143"/>
      <c r="B1870" s="94"/>
      <c r="C1870" s="3"/>
      <c r="D1870" s="3"/>
    </row>
    <row r="1871" spans="1:4" ht="16.5" x14ac:dyDescent="0.3">
      <c r="A1871" s="143"/>
      <c r="B1871" s="94" t="s">
        <v>859</v>
      </c>
      <c r="C1871" s="229"/>
      <c r="D1871" s="229"/>
    </row>
    <row r="1872" spans="1:4" ht="16.5" x14ac:dyDescent="0.3">
      <c r="A1872" s="143"/>
      <c r="B1872" s="94" t="s">
        <v>2035</v>
      </c>
      <c r="C1872" s="229"/>
      <c r="D1872" s="229"/>
    </row>
    <row r="1873" spans="1:4" ht="16.5" x14ac:dyDescent="0.3">
      <c r="A1873" s="143"/>
      <c r="B1873" s="94"/>
      <c r="C1873" s="3"/>
      <c r="D1873" s="3"/>
    </row>
    <row r="1874" spans="1:4" ht="16.5" x14ac:dyDescent="0.3">
      <c r="A1874" s="176" t="s">
        <v>861</v>
      </c>
      <c r="B1874" s="96" t="s">
        <v>4</v>
      </c>
      <c r="C1874" s="9" t="s">
        <v>5</v>
      </c>
      <c r="D1874" s="9" t="s">
        <v>5</v>
      </c>
    </row>
    <row r="1875" spans="1:4" ht="16.5" x14ac:dyDescent="0.3">
      <c r="A1875" s="177" t="s">
        <v>6</v>
      </c>
      <c r="B1875" s="98"/>
      <c r="C1875" s="5" t="s">
        <v>7</v>
      </c>
      <c r="D1875" s="5" t="s">
        <v>7</v>
      </c>
    </row>
    <row r="1876" spans="1:4" ht="16.5" x14ac:dyDescent="0.3">
      <c r="A1876" s="145"/>
      <c r="B1876" s="98"/>
      <c r="C1876" s="5">
        <v>2011</v>
      </c>
      <c r="D1876" s="5">
        <v>2012</v>
      </c>
    </row>
    <row r="1877" spans="1:4" ht="17.25" thickBot="1" x14ac:dyDescent="0.35">
      <c r="A1877" s="178"/>
      <c r="B1877" s="103"/>
      <c r="C1877" s="104" t="s">
        <v>8</v>
      </c>
      <c r="D1877" s="104" t="s">
        <v>8</v>
      </c>
    </row>
    <row r="1878" spans="1:4" ht="16.5" x14ac:dyDescent="0.3">
      <c r="A1878" s="143"/>
      <c r="B1878" s="91"/>
      <c r="C1878" s="3"/>
      <c r="D1878" s="3"/>
    </row>
    <row r="1879" spans="1:4" ht="16.5" x14ac:dyDescent="0.3">
      <c r="A1879" s="143"/>
      <c r="B1879" s="106" t="s">
        <v>2121</v>
      </c>
      <c r="C1879" s="3"/>
      <c r="D1879" s="3"/>
    </row>
    <row r="1880" spans="1:4" ht="15.75" x14ac:dyDescent="0.25">
      <c r="A1880" s="175">
        <v>52</v>
      </c>
      <c r="B1880" s="91" t="s">
        <v>4358</v>
      </c>
      <c r="C1880" s="220">
        <v>26600000</v>
      </c>
      <c r="D1880" s="220">
        <v>26600000</v>
      </c>
    </row>
    <row r="1881" spans="1:4" ht="15.75" x14ac:dyDescent="0.25">
      <c r="A1881" s="175">
        <v>53</v>
      </c>
      <c r="B1881" s="91" t="s">
        <v>2122</v>
      </c>
      <c r="C1881" s="220">
        <v>60000000</v>
      </c>
      <c r="D1881" s="220">
        <v>0</v>
      </c>
    </row>
    <row r="1882" spans="1:4" ht="15.75" x14ac:dyDescent="0.25">
      <c r="A1882" s="175"/>
      <c r="B1882" s="91" t="s">
        <v>2123</v>
      </c>
      <c r="C1882" s="220">
        <v>20000000</v>
      </c>
      <c r="D1882" s="220">
        <v>0</v>
      </c>
    </row>
    <row r="1883" spans="1:4" ht="15.75" x14ac:dyDescent="0.25">
      <c r="A1883" s="175">
        <v>54</v>
      </c>
      <c r="B1883" s="91" t="s">
        <v>2124</v>
      </c>
      <c r="C1883" s="230">
        <v>15200000</v>
      </c>
      <c r="D1883" s="230">
        <v>0</v>
      </c>
    </row>
    <row r="1884" spans="1:4" ht="15.75" x14ac:dyDescent="0.25">
      <c r="A1884" s="175">
        <v>55</v>
      </c>
      <c r="B1884" s="91" t="s">
        <v>2125</v>
      </c>
      <c r="C1884" s="230">
        <v>34000000</v>
      </c>
      <c r="D1884" s="230">
        <v>0</v>
      </c>
    </row>
    <row r="1885" spans="1:4" ht="16.5" x14ac:dyDescent="0.3">
      <c r="A1885" s="143">
        <v>56</v>
      </c>
      <c r="B1885" s="91" t="s">
        <v>2126</v>
      </c>
      <c r="C1885" s="230">
        <v>91600000</v>
      </c>
      <c r="D1885" s="230">
        <v>0</v>
      </c>
    </row>
    <row r="1886" spans="1:4" ht="16.5" x14ac:dyDescent="0.3">
      <c r="A1886" s="143">
        <v>57</v>
      </c>
      <c r="B1886" s="91" t="s">
        <v>2127</v>
      </c>
      <c r="C1886" s="230">
        <v>17000000</v>
      </c>
      <c r="D1886" s="230">
        <v>0</v>
      </c>
    </row>
    <row r="1887" spans="1:4" ht="16.5" x14ac:dyDescent="0.3">
      <c r="A1887" s="143">
        <v>58</v>
      </c>
      <c r="B1887" s="91" t="s">
        <v>2128</v>
      </c>
      <c r="C1887" s="230">
        <v>50000000</v>
      </c>
      <c r="D1887" s="230">
        <v>0</v>
      </c>
    </row>
    <row r="1888" spans="1:4" ht="16.5" x14ac:dyDescent="0.3">
      <c r="A1888" s="143">
        <v>59</v>
      </c>
      <c r="B1888" s="91" t="s">
        <v>2129</v>
      </c>
      <c r="C1888" s="230">
        <v>53000000</v>
      </c>
      <c r="D1888" s="230">
        <v>0</v>
      </c>
    </row>
    <row r="1889" spans="1:4" ht="16.5" x14ac:dyDescent="0.3">
      <c r="A1889" s="143">
        <v>60</v>
      </c>
      <c r="B1889" s="91" t="s">
        <v>2130</v>
      </c>
      <c r="C1889" s="230">
        <v>19200000</v>
      </c>
      <c r="D1889" s="230">
        <v>0</v>
      </c>
    </row>
    <row r="1890" spans="1:4" ht="16.5" x14ac:dyDescent="0.3">
      <c r="A1890" s="143">
        <v>61</v>
      </c>
      <c r="B1890" s="91" t="s">
        <v>4359</v>
      </c>
      <c r="C1890" s="230">
        <v>0</v>
      </c>
      <c r="D1890" s="230">
        <v>19200000</v>
      </c>
    </row>
    <row r="1891" spans="1:4" ht="16.5" x14ac:dyDescent="0.3">
      <c r="A1891" s="143">
        <v>62</v>
      </c>
      <c r="B1891" s="91" t="s">
        <v>2131</v>
      </c>
      <c r="C1891" s="230">
        <v>60000000</v>
      </c>
      <c r="D1891" s="230">
        <v>0</v>
      </c>
    </row>
    <row r="1892" spans="1:4" ht="16.5" x14ac:dyDescent="0.3">
      <c r="A1892" s="143">
        <v>63</v>
      </c>
      <c r="B1892" s="91" t="s">
        <v>2132</v>
      </c>
      <c r="C1892" s="230">
        <v>54000000</v>
      </c>
      <c r="D1892" s="230">
        <v>58000000</v>
      </c>
    </row>
    <row r="1893" spans="1:4" ht="16.5" x14ac:dyDescent="0.3">
      <c r="A1893" s="143">
        <v>64</v>
      </c>
      <c r="B1893" s="91" t="s">
        <v>2133</v>
      </c>
      <c r="C1893" s="230">
        <v>11600000</v>
      </c>
      <c r="D1893" s="230">
        <v>0</v>
      </c>
    </row>
    <row r="1894" spans="1:4" ht="16.5" x14ac:dyDescent="0.3">
      <c r="A1894" s="143">
        <v>65</v>
      </c>
      <c r="B1894" s="91" t="s">
        <v>2134</v>
      </c>
      <c r="C1894" s="230">
        <v>42500000</v>
      </c>
      <c r="D1894" s="230">
        <v>0</v>
      </c>
    </row>
    <row r="1895" spans="1:4" ht="16.5" x14ac:dyDescent="0.3">
      <c r="A1895" s="143">
        <v>66</v>
      </c>
      <c r="B1895" s="91" t="s">
        <v>2135</v>
      </c>
      <c r="C1895" s="230">
        <v>10000000</v>
      </c>
      <c r="D1895" s="230">
        <v>0</v>
      </c>
    </row>
    <row r="1896" spans="1:4" ht="16.5" x14ac:dyDescent="0.3">
      <c r="A1896" s="143">
        <v>67</v>
      </c>
      <c r="B1896" s="91" t="s">
        <v>2136</v>
      </c>
      <c r="C1896" s="230">
        <v>8300000</v>
      </c>
      <c r="D1896" s="230">
        <v>0</v>
      </c>
    </row>
    <row r="1897" spans="1:4" ht="16.5" x14ac:dyDescent="0.3">
      <c r="A1897" s="143">
        <v>68</v>
      </c>
      <c r="B1897" s="91" t="s">
        <v>2137</v>
      </c>
      <c r="C1897" s="230">
        <v>12000000</v>
      </c>
      <c r="D1897" s="230">
        <v>0</v>
      </c>
    </row>
    <row r="1898" spans="1:4" ht="16.5" x14ac:dyDescent="0.3">
      <c r="A1898" s="143">
        <v>69</v>
      </c>
      <c r="B1898" s="91" t="s">
        <v>2138</v>
      </c>
      <c r="C1898" s="230">
        <v>25000000</v>
      </c>
      <c r="D1898" s="230">
        <v>0</v>
      </c>
    </row>
    <row r="1899" spans="1:4" ht="16.5" x14ac:dyDescent="0.3">
      <c r="A1899" s="143">
        <v>70</v>
      </c>
      <c r="B1899" s="91" t="s">
        <v>2139</v>
      </c>
      <c r="C1899" s="230">
        <v>150000000</v>
      </c>
      <c r="D1899" s="230">
        <v>0</v>
      </c>
    </row>
    <row r="1900" spans="1:4" ht="16.5" x14ac:dyDescent="0.3">
      <c r="A1900" s="143">
        <v>71</v>
      </c>
      <c r="B1900" s="91" t="s">
        <v>2140</v>
      </c>
      <c r="C1900" s="230">
        <v>40000000</v>
      </c>
      <c r="D1900" s="230">
        <v>0</v>
      </c>
    </row>
    <row r="1901" spans="1:4" ht="16.5" x14ac:dyDescent="0.3">
      <c r="A1901" s="143">
        <v>72</v>
      </c>
      <c r="B1901" s="91" t="s">
        <v>2141</v>
      </c>
      <c r="C1901" s="230">
        <v>100000000</v>
      </c>
      <c r="D1901" s="230">
        <v>0</v>
      </c>
    </row>
    <row r="1902" spans="1:4" ht="16.5" x14ac:dyDescent="0.3">
      <c r="A1902" s="143">
        <v>73</v>
      </c>
      <c r="B1902" s="91" t="s">
        <v>2142</v>
      </c>
      <c r="C1902" s="230">
        <v>0</v>
      </c>
      <c r="D1902" s="230">
        <v>8900000</v>
      </c>
    </row>
    <row r="1903" spans="1:4" ht="16.5" x14ac:dyDescent="0.3">
      <c r="A1903" s="143">
        <v>74</v>
      </c>
      <c r="B1903" s="91" t="s">
        <v>2143</v>
      </c>
      <c r="C1903" s="230">
        <v>0</v>
      </c>
      <c r="D1903" s="230">
        <v>10000000</v>
      </c>
    </row>
    <row r="1904" spans="1:4" ht="16.5" x14ac:dyDescent="0.3">
      <c r="A1904" s="143">
        <v>75</v>
      </c>
      <c r="B1904" s="91" t="s">
        <v>2144</v>
      </c>
      <c r="C1904" s="230">
        <v>0</v>
      </c>
      <c r="D1904" s="230">
        <v>75000000</v>
      </c>
    </row>
    <row r="1905" spans="1:4" ht="16.5" x14ac:dyDescent="0.3">
      <c r="A1905" s="143">
        <v>76</v>
      </c>
      <c r="B1905" s="91" t="s">
        <v>2123</v>
      </c>
      <c r="C1905" s="230">
        <v>0</v>
      </c>
      <c r="D1905" s="230">
        <v>20000000</v>
      </c>
    </row>
    <row r="1906" spans="1:4" ht="16.5" x14ac:dyDescent="0.3">
      <c r="A1906" s="143">
        <v>77</v>
      </c>
      <c r="B1906" s="91" t="s">
        <v>2145</v>
      </c>
      <c r="C1906" s="230">
        <v>0</v>
      </c>
      <c r="D1906" s="230">
        <v>75000000</v>
      </c>
    </row>
    <row r="1907" spans="1:4" ht="16.5" x14ac:dyDescent="0.3">
      <c r="A1907" s="143">
        <v>78</v>
      </c>
      <c r="B1907" s="91" t="s">
        <v>2146</v>
      </c>
      <c r="C1907" s="230">
        <v>0</v>
      </c>
      <c r="D1907" s="230">
        <v>18900000</v>
      </c>
    </row>
    <row r="1908" spans="1:4" ht="16.5" x14ac:dyDescent="0.3">
      <c r="A1908" s="143">
        <v>79</v>
      </c>
      <c r="B1908" s="91" t="s">
        <v>4361</v>
      </c>
      <c r="C1908" s="230"/>
      <c r="D1908" s="230"/>
    </row>
    <row r="1909" spans="1:4" ht="15.75" x14ac:dyDescent="0.25">
      <c r="A1909" s="175"/>
      <c r="B1909" s="91" t="s">
        <v>2147</v>
      </c>
      <c r="C1909" s="230">
        <v>0</v>
      </c>
      <c r="D1909" s="230">
        <v>40000000</v>
      </c>
    </row>
    <row r="1910" spans="1:4" ht="16.5" x14ac:dyDescent="0.3">
      <c r="A1910" s="143">
        <v>80</v>
      </c>
      <c r="B1910" s="91" t="s">
        <v>2148</v>
      </c>
      <c r="C1910" s="230">
        <v>0</v>
      </c>
      <c r="D1910" s="230">
        <v>50000000</v>
      </c>
    </row>
    <row r="1911" spans="1:4" ht="16.5" x14ac:dyDescent="0.3">
      <c r="A1911" s="143">
        <v>81</v>
      </c>
      <c r="B1911" s="91" t="s">
        <v>2149</v>
      </c>
      <c r="C1911" s="230">
        <v>0</v>
      </c>
      <c r="D1911" s="230">
        <v>6000000</v>
      </c>
    </row>
    <row r="1912" spans="1:4" ht="16.5" x14ac:dyDescent="0.3">
      <c r="A1912" s="143">
        <v>82</v>
      </c>
      <c r="B1912" s="91" t="s">
        <v>2150</v>
      </c>
      <c r="C1912" s="230">
        <v>0</v>
      </c>
      <c r="D1912" s="230">
        <v>12300000</v>
      </c>
    </row>
    <row r="1913" spans="1:4" ht="16.5" x14ac:dyDescent="0.3">
      <c r="A1913" s="143">
        <v>83</v>
      </c>
      <c r="B1913" s="91" t="s">
        <v>2151</v>
      </c>
      <c r="C1913" s="230">
        <v>0</v>
      </c>
      <c r="D1913" s="230">
        <v>10000000</v>
      </c>
    </row>
    <row r="1914" spans="1:4" ht="16.5" x14ac:dyDescent="0.3">
      <c r="A1914" s="143">
        <v>84</v>
      </c>
      <c r="B1914" s="91" t="s">
        <v>2152</v>
      </c>
      <c r="C1914" s="230">
        <v>0</v>
      </c>
      <c r="D1914" s="230">
        <v>8000000</v>
      </c>
    </row>
    <row r="1915" spans="1:4" ht="16.5" x14ac:dyDescent="0.3">
      <c r="A1915" s="143">
        <v>85</v>
      </c>
      <c r="B1915" s="91" t="s">
        <v>2153</v>
      </c>
      <c r="C1915" s="230">
        <v>0</v>
      </c>
      <c r="D1915" s="230">
        <v>5000000</v>
      </c>
    </row>
    <row r="1916" spans="1:4" ht="16.5" x14ac:dyDescent="0.3">
      <c r="A1916" s="143">
        <v>86</v>
      </c>
      <c r="B1916" s="91" t="s">
        <v>2154</v>
      </c>
      <c r="C1916" s="230">
        <v>0</v>
      </c>
      <c r="D1916" s="230">
        <v>45000000</v>
      </c>
    </row>
    <row r="1917" spans="1:4" ht="17.25" thickBot="1" x14ac:dyDescent="0.35">
      <c r="A1917" s="143"/>
      <c r="B1917" s="94" t="s">
        <v>50</v>
      </c>
      <c r="C1917" s="223">
        <f>SUM(C1880:C1916)</f>
        <v>900000000</v>
      </c>
      <c r="D1917" s="223">
        <f>SUM(D1880:D1916)</f>
        <v>487900000</v>
      </c>
    </row>
    <row r="1918" spans="1:4" ht="16.5" x14ac:dyDescent="0.3">
      <c r="A1918" s="143"/>
      <c r="B1918" s="91"/>
      <c r="C1918" s="230"/>
      <c r="D1918" s="230"/>
    </row>
    <row r="1919" spans="1:4" ht="16.5" x14ac:dyDescent="0.3">
      <c r="A1919" s="143">
        <v>68</v>
      </c>
      <c r="B1919" s="94" t="s">
        <v>0</v>
      </c>
      <c r="C1919" s="229"/>
      <c r="D1919" s="229"/>
    </row>
    <row r="1920" spans="1:4" ht="16.5" x14ac:dyDescent="0.3">
      <c r="A1920" s="143"/>
      <c r="B1920" s="94"/>
      <c r="C1920" s="3"/>
      <c r="D1920" s="3"/>
    </row>
    <row r="1921" spans="1:4" ht="16.5" x14ac:dyDescent="0.3">
      <c r="A1921" s="143"/>
      <c r="B1921" s="94" t="s">
        <v>859</v>
      </c>
      <c r="C1921" s="229"/>
      <c r="D1921" s="229"/>
    </row>
    <row r="1922" spans="1:4" ht="16.5" x14ac:dyDescent="0.3">
      <c r="A1922" s="143"/>
      <c r="B1922" s="94" t="s">
        <v>2035</v>
      </c>
      <c r="C1922" s="229"/>
      <c r="D1922" s="229"/>
    </row>
    <row r="1923" spans="1:4" ht="16.5" x14ac:dyDescent="0.3">
      <c r="A1923" s="143"/>
      <c r="B1923" s="94"/>
      <c r="C1923" s="3"/>
      <c r="D1923" s="3"/>
    </row>
    <row r="1924" spans="1:4" ht="16.5" x14ac:dyDescent="0.3">
      <c r="A1924" s="176" t="s">
        <v>861</v>
      </c>
      <c r="B1924" s="96" t="s">
        <v>4</v>
      </c>
      <c r="C1924" s="9" t="s">
        <v>5</v>
      </c>
      <c r="D1924" s="9" t="s">
        <v>5</v>
      </c>
    </row>
    <row r="1925" spans="1:4" ht="16.5" x14ac:dyDescent="0.3">
      <c r="A1925" s="177" t="s">
        <v>6</v>
      </c>
      <c r="B1925" s="98"/>
      <c r="C1925" s="5" t="s">
        <v>7</v>
      </c>
      <c r="D1925" s="5" t="s">
        <v>7</v>
      </c>
    </row>
    <row r="1926" spans="1:4" ht="16.5" x14ac:dyDescent="0.3">
      <c r="A1926" s="145"/>
      <c r="B1926" s="98"/>
      <c r="C1926" s="5">
        <v>2011</v>
      </c>
      <c r="D1926" s="5">
        <v>2012</v>
      </c>
    </row>
    <row r="1927" spans="1:4" ht="17.25" thickBot="1" x14ac:dyDescent="0.35">
      <c r="A1927" s="178"/>
      <c r="B1927" s="103"/>
      <c r="C1927" s="104" t="s">
        <v>8</v>
      </c>
      <c r="D1927" s="104" t="s">
        <v>8</v>
      </c>
    </row>
    <row r="1928" spans="1:4" ht="16.5" x14ac:dyDescent="0.3">
      <c r="A1928" s="143">
        <v>88</v>
      </c>
      <c r="B1928" s="91" t="s">
        <v>4360</v>
      </c>
      <c r="C1928" s="230">
        <v>0</v>
      </c>
      <c r="D1928" s="230">
        <v>5500000</v>
      </c>
    </row>
    <row r="1929" spans="1:4" ht="16.5" x14ac:dyDescent="0.3">
      <c r="A1929" s="143">
        <v>89</v>
      </c>
      <c r="B1929" s="91" t="s">
        <v>2155</v>
      </c>
      <c r="C1929" s="230">
        <v>0</v>
      </c>
      <c r="D1929" s="230">
        <v>13000000</v>
      </c>
    </row>
    <row r="1930" spans="1:4" ht="16.5" x14ac:dyDescent="0.3">
      <c r="A1930" s="143">
        <v>90</v>
      </c>
      <c r="B1930" s="91" t="s">
        <v>2156</v>
      </c>
      <c r="C1930" s="230">
        <v>0</v>
      </c>
      <c r="D1930" s="230">
        <v>3000000</v>
      </c>
    </row>
    <row r="1931" spans="1:4" ht="16.5" x14ac:dyDescent="0.3">
      <c r="A1931" s="143">
        <v>91</v>
      </c>
      <c r="B1931" s="91" t="s">
        <v>2157</v>
      </c>
      <c r="C1931" s="230">
        <v>0</v>
      </c>
      <c r="D1931" s="230">
        <v>2000000</v>
      </c>
    </row>
    <row r="1932" spans="1:4" ht="16.5" x14ac:dyDescent="0.3">
      <c r="A1932" s="143">
        <v>92</v>
      </c>
      <c r="B1932" s="91" t="s">
        <v>2158</v>
      </c>
      <c r="C1932" s="230">
        <v>0</v>
      </c>
      <c r="D1932" s="230">
        <v>7000000</v>
      </c>
    </row>
    <row r="1933" spans="1:4" ht="16.5" x14ac:dyDescent="0.3">
      <c r="A1933" s="143">
        <v>93</v>
      </c>
      <c r="B1933" s="91" t="s">
        <v>2159</v>
      </c>
      <c r="C1933" s="230">
        <v>0</v>
      </c>
      <c r="D1933" s="230">
        <v>2000000</v>
      </c>
    </row>
    <row r="1934" spans="1:4" ht="16.5" x14ac:dyDescent="0.3">
      <c r="A1934" s="143">
        <v>94</v>
      </c>
      <c r="B1934" s="91" t="s">
        <v>2160</v>
      </c>
      <c r="C1934" s="230">
        <v>0</v>
      </c>
      <c r="D1934" s="230">
        <v>6000000</v>
      </c>
    </row>
    <row r="1935" spans="1:4" ht="16.5" x14ac:dyDescent="0.3">
      <c r="A1935" s="143">
        <v>95</v>
      </c>
      <c r="B1935" s="91" t="s">
        <v>4635</v>
      </c>
      <c r="C1935" s="230"/>
      <c r="D1935" s="230"/>
    </row>
    <row r="1936" spans="1:4" ht="15.75" x14ac:dyDescent="0.25">
      <c r="A1936" s="175"/>
      <c r="B1936" s="91" t="s">
        <v>4634</v>
      </c>
      <c r="C1936" s="230">
        <v>0</v>
      </c>
      <c r="D1936" s="230">
        <v>7000000</v>
      </c>
    </row>
    <row r="1937" spans="1:4" ht="16.5" x14ac:dyDescent="0.3">
      <c r="A1937" s="143">
        <v>96</v>
      </c>
      <c r="B1937" s="91" t="s">
        <v>2161</v>
      </c>
      <c r="C1937" s="230">
        <v>0</v>
      </c>
      <c r="D1937" s="230">
        <v>10000000</v>
      </c>
    </row>
    <row r="1938" spans="1:4" ht="16.5" x14ac:dyDescent="0.3">
      <c r="A1938" s="143">
        <v>97</v>
      </c>
      <c r="B1938" s="91" t="s">
        <v>2162</v>
      </c>
      <c r="C1938" s="230">
        <v>0</v>
      </c>
      <c r="D1938" s="230">
        <v>10000000</v>
      </c>
    </row>
    <row r="1939" spans="1:4" ht="16.5" x14ac:dyDescent="0.3">
      <c r="A1939" s="143">
        <v>98</v>
      </c>
      <c r="B1939" s="91" t="s">
        <v>4362</v>
      </c>
      <c r="C1939" s="230">
        <v>0</v>
      </c>
      <c r="D1939" s="230">
        <v>10000000</v>
      </c>
    </row>
    <row r="1940" spans="1:4" ht="16.5" x14ac:dyDescent="0.3">
      <c r="A1940" s="143">
        <v>99</v>
      </c>
      <c r="B1940" s="91" t="s">
        <v>2163</v>
      </c>
      <c r="C1940" s="230">
        <v>0</v>
      </c>
      <c r="D1940" s="230">
        <v>20000000</v>
      </c>
    </row>
    <row r="1941" spans="1:4" ht="16.5" x14ac:dyDescent="0.3">
      <c r="A1941" s="143">
        <v>100</v>
      </c>
      <c r="B1941" s="91" t="s">
        <v>2164</v>
      </c>
      <c r="C1941" s="230">
        <v>0</v>
      </c>
      <c r="D1941" s="230">
        <v>5000000</v>
      </c>
    </row>
    <row r="1942" spans="1:4" ht="16.5" x14ac:dyDescent="0.3">
      <c r="A1942" s="143">
        <v>101</v>
      </c>
      <c r="B1942" s="91" t="s">
        <v>2165</v>
      </c>
      <c r="C1942" s="230">
        <v>0</v>
      </c>
      <c r="D1942" s="230">
        <v>2000000</v>
      </c>
    </row>
    <row r="1943" spans="1:4" ht="16.5" x14ac:dyDescent="0.3">
      <c r="A1943" s="143">
        <v>102</v>
      </c>
      <c r="B1943" s="91" t="s">
        <v>2166</v>
      </c>
      <c r="C1943" s="230">
        <v>0</v>
      </c>
      <c r="D1943" s="230">
        <v>3000000</v>
      </c>
    </row>
    <row r="1944" spans="1:4" ht="16.5" x14ac:dyDescent="0.3">
      <c r="A1944" s="143">
        <v>103</v>
      </c>
      <c r="B1944" s="91" t="s">
        <v>2167</v>
      </c>
      <c r="C1944" s="230">
        <v>0</v>
      </c>
      <c r="D1944" s="230">
        <v>5000000</v>
      </c>
    </row>
    <row r="1945" spans="1:4" ht="16.5" x14ac:dyDescent="0.3">
      <c r="A1945" s="143">
        <v>104</v>
      </c>
      <c r="B1945" s="91" t="s">
        <v>2168</v>
      </c>
      <c r="C1945" s="230">
        <v>0</v>
      </c>
      <c r="D1945" s="230">
        <v>1000000</v>
      </c>
    </row>
    <row r="1946" spans="1:4" ht="16.5" x14ac:dyDescent="0.3">
      <c r="A1946" s="143">
        <v>105</v>
      </c>
      <c r="B1946" s="91" t="s">
        <v>2169</v>
      </c>
      <c r="C1946" s="230">
        <v>0</v>
      </c>
      <c r="D1946" s="230">
        <v>20000000</v>
      </c>
    </row>
    <row r="1947" spans="1:4" ht="16.5" x14ac:dyDescent="0.3">
      <c r="A1947" s="143">
        <v>106</v>
      </c>
      <c r="B1947" s="91" t="s">
        <v>2170</v>
      </c>
      <c r="C1947" s="230">
        <v>0</v>
      </c>
      <c r="D1947" s="230">
        <v>10000000</v>
      </c>
    </row>
    <row r="1948" spans="1:4" ht="16.5" x14ac:dyDescent="0.3">
      <c r="A1948" s="143">
        <v>107</v>
      </c>
      <c r="B1948" s="91" t="s">
        <v>2171</v>
      </c>
      <c r="C1948" s="230">
        <v>0</v>
      </c>
      <c r="D1948" s="230">
        <v>5000000</v>
      </c>
    </row>
    <row r="1949" spans="1:4" ht="16.5" x14ac:dyDescent="0.3">
      <c r="A1949" s="143">
        <v>108</v>
      </c>
      <c r="B1949" s="91" t="s">
        <v>2172</v>
      </c>
      <c r="C1949" s="230">
        <v>0</v>
      </c>
      <c r="D1949" s="230">
        <v>2500000</v>
      </c>
    </row>
    <row r="1950" spans="1:4" ht="16.5" x14ac:dyDescent="0.3">
      <c r="A1950" s="143">
        <v>109</v>
      </c>
      <c r="B1950" s="91" t="s">
        <v>2173</v>
      </c>
      <c r="C1950" s="230">
        <v>0</v>
      </c>
      <c r="D1950" s="230">
        <v>7500000</v>
      </c>
    </row>
    <row r="1951" spans="1:4" ht="16.5" x14ac:dyDescent="0.3">
      <c r="A1951" s="143">
        <v>110</v>
      </c>
      <c r="B1951" s="91" t="s">
        <v>2174</v>
      </c>
      <c r="C1951" s="230">
        <v>0</v>
      </c>
      <c r="D1951" s="230">
        <v>21000000</v>
      </c>
    </row>
    <row r="1952" spans="1:4" ht="16.5" x14ac:dyDescent="0.3">
      <c r="A1952" s="143">
        <v>111</v>
      </c>
      <c r="B1952" s="91" t="s">
        <v>2175</v>
      </c>
      <c r="C1952" s="230">
        <v>0</v>
      </c>
      <c r="D1952" s="230">
        <v>8000000</v>
      </c>
    </row>
    <row r="1953" spans="1:4" ht="16.5" x14ac:dyDescent="0.3">
      <c r="A1953" s="143">
        <v>112</v>
      </c>
      <c r="B1953" s="91" t="s">
        <v>2176</v>
      </c>
      <c r="C1953" s="230">
        <v>0</v>
      </c>
      <c r="D1953" s="230">
        <v>20000000</v>
      </c>
    </row>
    <row r="1954" spans="1:4" ht="16.5" x14ac:dyDescent="0.3">
      <c r="A1954" s="143">
        <v>113</v>
      </c>
      <c r="B1954" s="91" t="s">
        <v>2177</v>
      </c>
      <c r="C1954" s="230">
        <v>0</v>
      </c>
      <c r="D1954" s="230">
        <v>14000000</v>
      </c>
    </row>
    <row r="1955" spans="1:4" ht="16.5" x14ac:dyDescent="0.3">
      <c r="A1955" s="143">
        <v>114</v>
      </c>
      <c r="B1955" s="91" t="s">
        <v>2178</v>
      </c>
      <c r="C1955" s="230">
        <v>0</v>
      </c>
      <c r="D1955" s="230">
        <v>5000000</v>
      </c>
    </row>
    <row r="1956" spans="1:4" ht="16.5" x14ac:dyDescent="0.3">
      <c r="A1956" s="143">
        <v>115</v>
      </c>
      <c r="B1956" s="91" t="s">
        <v>2179</v>
      </c>
      <c r="C1956" s="230">
        <v>0</v>
      </c>
      <c r="D1956" s="230">
        <v>2500000</v>
      </c>
    </row>
    <row r="1957" spans="1:4" ht="16.5" x14ac:dyDescent="0.3">
      <c r="A1957" s="143">
        <v>116</v>
      </c>
      <c r="B1957" s="91" t="s">
        <v>2180</v>
      </c>
      <c r="C1957" s="230">
        <v>0</v>
      </c>
      <c r="D1957" s="230">
        <v>3500000</v>
      </c>
    </row>
    <row r="1958" spans="1:4" ht="16.5" x14ac:dyDescent="0.3">
      <c r="A1958" s="143">
        <v>117</v>
      </c>
      <c r="B1958" s="91" t="s">
        <v>2181</v>
      </c>
      <c r="C1958" s="230">
        <v>0</v>
      </c>
      <c r="D1958" s="230">
        <v>300000</v>
      </c>
    </row>
    <row r="1959" spans="1:4" ht="16.5" x14ac:dyDescent="0.3">
      <c r="A1959" s="143">
        <v>118</v>
      </c>
      <c r="B1959" s="91" t="s">
        <v>2182</v>
      </c>
      <c r="C1959" s="230">
        <v>0</v>
      </c>
      <c r="D1959" s="237">
        <v>1500000</v>
      </c>
    </row>
    <row r="1960" spans="1:4" ht="16.5" x14ac:dyDescent="0.3">
      <c r="A1960" s="143">
        <v>119</v>
      </c>
      <c r="B1960" s="91" t="s">
        <v>2183</v>
      </c>
      <c r="C1960" s="230">
        <v>0</v>
      </c>
      <c r="D1960" s="230">
        <v>10200000</v>
      </c>
    </row>
    <row r="1961" spans="1:4" ht="16.5" x14ac:dyDescent="0.3">
      <c r="A1961" s="143">
        <v>120</v>
      </c>
      <c r="B1961" s="91" t="s">
        <v>2184</v>
      </c>
      <c r="C1961" s="230">
        <v>0</v>
      </c>
      <c r="D1961" s="230">
        <v>6500000</v>
      </c>
    </row>
    <row r="1962" spans="1:4" ht="17.25" thickBot="1" x14ac:dyDescent="0.35">
      <c r="A1962" s="143"/>
      <c r="B1962" s="94" t="s">
        <v>50</v>
      </c>
      <c r="C1962" s="223">
        <f>SUM(C1928:C1960)</f>
        <v>0</v>
      </c>
      <c r="D1962" s="223">
        <f>SUM(D1928:D1961)</f>
        <v>249000000</v>
      </c>
    </row>
    <row r="1963" spans="1:4" ht="17.25" thickBot="1" x14ac:dyDescent="0.35">
      <c r="A1963" s="143"/>
      <c r="B1963" s="94" t="s">
        <v>1124</v>
      </c>
      <c r="C1963" s="223">
        <f>SUM(C1917+C1962)</f>
        <v>900000000</v>
      </c>
      <c r="D1963" s="223">
        <f>SUM(D1917+D1962)</f>
        <v>736900000</v>
      </c>
    </row>
    <row r="1964" spans="1:4" ht="16.5" x14ac:dyDescent="0.3">
      <c r="A1964" s="143"/>
      <c r="B1964" s="91"/>
      <c r="C1964" s="230"/>
      <c r="D1964" s="224"/>
    </row>
    <row r="1965" spans="1:4" ht="16.5" x14ac:dyDescent="0.3">
      <c r="A1965" s="143"/>
      <c r="B1965" s="106" t="s">
        <v>2185</v>
      </c>
      <c r="C1965" s="230"/>
      <c r="D1965" s="230"/>
    </row>
    <row r="1966" spans="1:4" ht="16.5" x14ac:dyDescent="0.3">
      <c r="A1966" s="143">
        <v>121</v>
      </c>
      <c r="B1966" s="91" t="s">
        <v>4632</v>
      </c>
      <c r="C1966" s="230">
        <v>0</v>
      </c>
      <c r="D1966" s="230"/>
    </row>
    <row r="1967" spans="1:4" ht="16.5" x14ac:dyDescent="0.3">
      <c r="A1967" s="143"/>
      <c r="B1967" s="91" t="s">
        <v>4633</v>
      </c>
      <c r="C1967" s="230"/>
      <c r="D1967" s="230">
        <v>200000000</v>
      </c>
    </row>
    <row r="1968" spans="1:4" ht="16.5" x14ac:dyDescent="0.3">
      <c r="A1968" s="143">
        <v>122</v>
      </c>
      <c r="B1968" s="91" t="s">
        <v>2186</v>
      </c>
      <c r="C1968" s="230">
        <v>0</v>
      </c>
      <c r="D1968" s="230">
        <v>10000000</v>
      </c>
    </row>
    <row r="1969" spans="1:4" ht="16.5" x14ac:dyDescent="0.3">
      <c r="A1969" s="143">
        <v>123</v>
      </c>
      <c r="B1969" s="91" t="s">
        <v>4630</v>
      </c>
      <c r="C1969" s="230"/>
      <c r="D1969" s="230"/>
    </row>
    <row r="1970" spans="1:4" ht="16.5" x14ac:dyDescent="0.3">
      <c r="A1970" s="143"/>
      <c r="B1970" s="91" t="s">
        <v>4631</v>
      </c>
      <c r="C1970" s="230">
        <v>0</v>
      </c>
      <c r="D1970" s="230">
        <v>5000000</v>
      </c>
    </row>
    <row r="1971" spans="1:4" ht="16.5" x14ac:dyDescent="0.3">
      <c r="A1971" s="143">
        <v>124</v>
      </c>
      <c r="B1971" s="91" t="s">
        <v>2187</v>
      </c>
      <c r="C1971" s="230">
        <v>0</v>
      </c>
      <c r="D1971" s="226">
        <v>31000000</v>
      </c>
    </row>
    <row r="1972" spans="1:4" ht="16.5" x14ac:dyDescent="0.3">
      <c r="A1972" s="143">
        <v>125</v>
      </c>
      <c r="B1972" s="91" t="s">
        <v>2188</v>
      </c>
      <c r="C1972" s="230">
        <v>0</v>
      </c>
      <c r="D1972" s="226">
        <v>500000</v>
      </c>
    </row>
    <row r="1973" spans="1:4" ht="17.25" thickBot="1" x14ac:dyDescent="0.35">
      <c r="A1973" s="143"/>
      <c r="B1973" s="94" t="s">
        <v>1124</v>
      </c>
      <c r="C1973" s="667">
        <f>SUM(C1966:C1972)</f>
        <v>0</v>
      </c>
      <c r="D1973" s="667">
        <f>SUM(D1966:D1972)</f>
        <v>246500000</v>
      </c>
    </row>
    <row r="1974" spans="1:4" ht="16.5" x14ac:dyDescent="0.3">
      <c r="A1974" s="143"/>
      <c r="B1974" s="91"/>
      <c r="C1974" s="3"/>
      <c r="D1974" s="3"/>
    </row>
    <row r="1975" spans="1:4" ht="17.25" thickBot="1" x14ac:dyDescent="0.35">
      <c r="A1975" s="143"/>
      <c r="B1975" s="94" t="s">
        <v>2189</v>
      </c>
      <c r="C1975" s="223">
        <f>SUM(C1791+C1842+C1853+C1865+C1963+C1973)</f>
        <v>1223000000</v>
      </c>
      <c r="D1975" s="223">
        <f>SUM(D1791+D1842+D1853+D1865+D1963+D1973)</f>
        <v>2224650000</v>
      </c>
    </row>
    <row r="1976" spans="1:4" ht="16.5" x14ac:dyDescent="0.3">
      <c r="A1976" s="143"/>
      <c r="B1976" s="91"/>
      <c r="C1976" s="230"/>
      <c r="D1976" s="230"/>
    </row>
    <row r="1977" spans="1:4" ht="16.5" x14ac:dyDescent="0.3">
      <c r="A1977" s="143"/>
      <c r="B1977" s="94"/>
      <c r="C1977" s="20"/>
      <c r="D1977" s="20"/>
    </row>
    <row r="1978" spans="1:4" ht="23.25" x14ac:dyDescent="0.35">
      <c r="A1978" s="143"/>
      <c r="B1978" s="92" t="s">
        <v>0</v>
      </c>
      <c r="C1978" s="229"/>
      <c r="D1978" s="229">
        <v>69</v>
      </c>
    </row>
    <row r="1979" spans="1:4" ht="16.5" x14ac:dyDescent="0.3">
      <c r="A1979" s="143"/>
      <c r="B1979" s="94"/>
      <c r="C1979" s="229"/>
      <c r="D1979" s="229"/>
    </row>
    <row r="1980" spans="1:4" ht="16.5" x14ac:dyDescent="0.3">
      <c r="A1980" s="143"/>
      <c r="B1980" s="94" t="s">
        <v>859</v>
      </c>
      <c r="C1980" s="3"/>
      <c r="D1980" s="3"/>
    </row>
    <row r="1981" spans="1:4" ht="16.5" x14ac:dyDescent="0.3">
      <c r="A1981" s="143"/>
      <c r="B1981" s="94" t="s">
        <v>2190</v>
      </c>
      <c r="C1981" s="3"/>
      <c r="D1981" s="3"/>
    </row>
    <row r="1982" spans="1:4" ht="15.75" x14ac:dyDescent="0.25">
      <c r="A1982" s="209"/>
      <c r="B1982" s="94"/>
      <c r="C1982" s="3"/>
      <c r="D1982" s="3"/>
    </row>
    <row r="1983" spans="1:4" ht="16.5" x14ac:dyDescent="0.3">
      <c r="A1983" s="176" t="s">
        <v>861</v>
      </c>
      <c r="B1983" s="96" t="s">
        <v>4</v>
      </c>
      <c r="C1983" s="9" t="s">
        <v>5</v>
      </c>
      <c r="D1983" s="9" t="s">
        <v>5</v>
      </c>
    </row>
    <row r="1984" spans="1:4" ht="16.5" x14ac:dyDescent="0.3">
      <c r="A1984" s="177" t="s">
        <v>6</v>
      </c>
      <c r="B1984" s="98"/>
      <c r="C1984" s="5" t="s">
        <v>7</v>
      </c>
      <c r="D1984" s="5" t="s">
        <v>7</v>
      </c>
    </row>
    <row r="1985" spans="1:4" ht="16.5" x14ac:dyDescent="0.3">
      <c r="A1985" s="145"/>
      <c r="B1985" s="98"/>
      <c r="C1985" s="5">
        <v>2011</v>
      </c>
      <c r="D1985" s="5">
        <v>2011</v>
      </c>
    </row>
    <row r="1986" spans="1:4" ht="17.25" thickBot="1" x14ac:dyDescent="0.35">
      <c r="A1986" s="178"/>
      <c r="B1986" s="103"/>
      <c r="C1986" s="104" t="s">
        <v>8</v>
      </c>
      <c r="D1986" s="104" t="s">
        <v>8</v>
      </c>
    </row>
    <row r="1987" spans="1:4" ht="16.5" x14ac:dyDescent="0.3">
      <c r="A1987" s="143"/>
      <c r="B1987" s="91"/>
      <c r="C1987" s="3"/>
      <c r="D1987" s="3"/>
    </row>
    <row r="1988" spans="1:4" ht="15.75" x14ac:dyDescent="0.25">
      <c r="A1988" s="209"/>
      <c r="B1988" s="106" t="s">
        <v>2191</v>
      </c>
      <c r="C1988" s="3"/>
      <c r="D1988" s="3"/>
    </row>
    <row r="1989" spans="1:4" ht="16.5" x14ac:dyDescent="0.3">
      <c r="A1989" s="143">
        <v>1</v>
      </c>
      <c r="B1989" s="109" t="s">
        <v>2192</v>
      </c>
      <c r="C1989" s="220"/>
      <c r="D1989" s="220"/>
    </row>
    <row r="1990" spans="1:4" ht="16.5" x14ac:dyDescent="0.3">
      <c r="A1990" s="143"/>
      <c r="B1990" s="91" t="s">
        <v>2193</v>
      </c>
      <c r="C1990" s="28">
        <v>1000000</v>
      </c>
      <c r="D1990" s="28">
        <v>0</v>
      </c>
    </row>
    <row r="1991" spans="1:4" ht="16.5" x14ac:dyDescent="0.3">
      <c r="A1991" s="143"/>
      <c r="B1991" s="91" t="s">
        <v>2194</v>
      </c>
      <c r="C1991" s="28">
        <v>2000000</v>
      </c>
      <c r="D1991" s="28">
        <v>0</v>
      </c>
    </row>
    <row r="1992" spans="1:4" ht="16.5" x14ac:dyDescent="0.3">
      <c r="A1992" s="145"/>
      <c r="B1992" s="238" t="s">
        <v>2195</v>
      </c>
      <c r="C1992" s="28">
        <v>50000000</v>
      </c>
      <c r="D1992" s="28">
        <v>0</v>
      </c>
    </row>
    <row r="1993" spans="1:4" ht="16.5" x14ac:dyDescent="0.3">
      <c r="A1993" s="145">
        <v>2</v>
      </c>
      <c r="B1993" s="238" t="s">
        <v>2196</v>
      </c>
      <c r="C1993" s="28">
        <v>4000000</v>
      </c>
      <c r="D1993" s="28">
        <v>0</v>
      </c>
    </row>
    <row r="1994" spans="1:4" ht="16.5" x14ac:dyDescent="0.3">
      <c r="A1994" s="145">
        <v>3</v>
      </c>
      <c r="B1994" s="238" t="s">
        <v>2197</v>
      </c>
      <c r="C1994" s="28">
        <v>6000000</v>
      </c>
      <c r="D1994" s="28">
        <v>0</v>
      </c>
    </row>
    <row r="1995" spans="1:4" ht="16.5" x14ac:dyDescent="0.3">
      <c r="A1995" s="145"/>
      <c r="B1995" s="238" t="s">
        <v>2198</v>
      </c>
      <c r="C1995" s="28">
        <v>3000000</v>
      </c>
      <c r="D1995" s="28">
        <v>0</v>
      </c>
    </row>
    <row r="1996" spans="1:4" ht="16.5" x14ac:dyDescent="0.3">
      <c r="A1996" s="145">
        <v>4</v>
      </c>
      <c r="B1996" s="238" t="s">
        <v>2199</v>
      </c>
      <c r="C1996" s="28">
        <v>20000000</v>
      </c>
      <c r="D1996" s="28">
        <v>0</v>
      </c>
    </row>
    <row r="1997" spans="1:4" ht="16.5" x14ac:dyDescent="0.3">
      <c r="A1997" s="145">
        <v>5</v>
      </c>
      <c r="B1997" s="238" t="s">
        <v>2200</v>
      </c>
      <c r="C1997" s="28">
        <v>5000000</v>
      </c>
      <c r="D1997" s="28">
        <v>0</v>
      </c>
    </row>
    <row r="1998" spans="1:4" ht="16.5" x14ac:dyDescent="0.3">
      <c r="A1998" s="145">
        <v>6</v>
      </c>
      <c r="B1998" s="238" t="s">
        <v>2201</v>
      </c>
      <c r="C1998" s="28">
        <v>300000000</v>
      </c>
      <c r="D1998" s="28">
        <v>200000000</v>
      </c>
    </row>
    <row r="1999" spans="1:4" ht="16.5" x14ac:dyDescent="0.3">
      <c r="A1999" s="145">
        <v>7</v>
      </c>
      <c r="B1999" s="238" t="s">
        <v>2202</v>
      </c>
      <c r="C1999" s="28">
        <v>2000000</v>
      </c>
      <c r="D1999" s="28">
        <v>2000000</v>
      </c>
    </row>
    <row r="2000" spans="1:4" ht="16.5" x14ac:dyDescent="0.3">
      <c r="A2000" s="145">
        <v>8</v>
      </c>
      <c r="B2000" s="238" t="s">
        <v>2203</v>
      </c>
      <c r="C2000" s="28">
        <v>10000000</v>
      </c>
      <c r="D2000" s="28">
        <v>10000000</v>
      </c>
    </row>
    <row r="2001" spans="1:4" ht="16.5" x14ac:dyDescent="0.3">
      <c r="A2001" s="145">
        <v>9</v>
      </c>
      <c r="B2001" s="239" t="s">
        <v>2204</v>
      </c>
      <c r="C2001" s="240">
        <v>6000000</v>
      </c>
      <c r="D2001" s="240">
        <v>10000000</v>
      </c>
    </row>
    <row r="2002" spans="1:4" ht="31.5" x14ac:dyDescent="0.3">
      <c r="A2002" s="145">
        <v>10</v>
      </c>
      <c r="B2002" s="238" t="s">
        <v>2205</v>
      </c>
      <c r="C2002" s="28">
        <v>3000000</v>
      </c>
      <c r="D2002" s="28">
        <v>17000000</v>
      </c>
    </row>
    <row r="2003" spans="1:4" ht="31.5" x14ac:dyDescent="0.3">
      <c r="A2003" s="145">
        <v>11</v>
      </c>
      <c r="B2003" s="238" t="s">
        <v>2206</v>
      </c>
      <c r="C2003" s="28">
        <v>10000000</v>
      </c>
      <c r="D2003" s="28">
        <v>12500000</v>
      </c>
    </row>
    <row r="2004" spans="1:4" ht="31.5" x14ac:dyDescent="0.3">
      <c r="A2004" s="145">
        <v>12</v>
      </c>
      <c r="B2004" s="238" t="s">
        <v>2207</v>
      </c>
      <c r="C2004" s="28">
        <v>100000000</v>
      </c>
      <c r="D2004" s="28">
        <v>41500000</v>
      </c>
    </row>
    <row r="2005" spans="1:4" ht="16.5" x14ac:dyDescent="0.3">
      <c r="A2005" s="145">
        <v>13</v>
      </c>
      <c r="B2005" s="238" t="s">
        <v>2208</v>
      </c>
      <c r="C2005" s="28">
        <v>4000000</v>
      </c>
      <c r="D2005" s="28">
        <v>0</v>
      </c>
    </row>
    <row r="2006" spans="1:4" ht="16.5" x14ac:dyDescent="0.3">
      <c r="A2006" s="145">
        <v>14</v>
      </c>
      <c r="B2006" s="238" t="s">
        <v>2209</v>
      </c>
      <c r="C2006" s="28">
        <v>15000000</v>
      </c>
      <c r="D2006" s="28">
        <v>12000000</v>
      </c>
    </row>
    <row r="2007" spans="1:4" ht="16.5" x14ac:dyDescent="0.3">
      <c r="A2007" s="145">
        <v>15</v>
      </c>
      <c r="B2007" s="238" t="s">
        <v>2210</v>
      </c>
      <c r="C2007" s="28">
        <v>4000000</v>
      </c>
      <c r="D2007" s="28">
        <v>5000000</v>
      </c>
    </row>
    <row r="2008" spans="1:4" ht="31.5" x14ac:dyDescent="0.3">
      <c r="A2008" s="143">
        <v>16</v>
      </c>
      <c r="B2008" s="238" t="s">
        <v>2211</v>
      </c>
      <c r="C2008" s="28">
        <v>5000000</v>
      </c>
      <c r="D2008" s="28">
        <v>0</v>
      </c>
    </row>
    <row r="2009" spans="1:4" ht="16.5" x14ac:dyDescent="0.3">
      <c r="A2009" s="143"/>
      <c r="B2009" s="91"/>
      <c r="C2009" s="220"/>
    </row>
    <row r="2010" spans="1:4" ht="17.25" thickBot="1" x14ac:dyDescent="0.35">
      <c r="A2010" s="143"/>
      <c r="B2010" s="94" t="s">
        <v>2212</v>
      </c>
      <c r="C2010" s="223">
        <f>SUM(C1988:C2009)</f>
        <v>550000000</v>
      </c>
      <c r="D2010" s="241">
        <f>SUM(D1990:D2008)</f>
        <v>310000000</v>
      </c>
    </row>
    <row r="2011" spans="1:4" ht="16.5" x14ac:dyDescent="0.3">
      <c r="A2011" s="143"/>
      <c r="B2011" s="91"/>
      <c r="C2011" s="3"/>
      <c r="D2011" s="3"/>
    </row>
    <row r="2012" spans="1:4" ht="16.5" x14ac:dyDescent="0.3">
      <c r="A2012" s="143"/>
      <c r="B2012" s="106" t="s">
        <v>2213</v>
      </c>
      <c r="C2012" s="3"/>
      <c r="D2012" s="3"/>
    </row>
    <row r="2013" spans="1:4" ht="16.5" x14ac:dyDescent="0.3">
      <c r="A2013" s="143">
        <v>17</v>
      </c>
      <c r="B2013" s="91" t="s">
        <v>2214</v>
      </c>
      <c r="C2013" s="3"/>
      <c r="D2013" s="3"/>
    </row>
    <row r="2014" spans="1:4" ht="16.5" x14ac:dyDescent="0.3">
      <c r="A2014" s="143"/>
      <c r="B2014" s="91" t="s">
        <v>2215</v>
      </c>
      <c r="C2014" s="220">
        <v>59000000</v>
      </c>
      <c r="D2014" s="220">
        <v>104000000</v>
      </c>
    </row>
    <row r="2015" spans="1:4" ht="16.5" x14ac:dyDescent="0.3">
      <c r="A2015" s="143">
        <v>18</v>
      </c>
      <c r="B2015" s="91" t="s">
        <v>4625</v>
      </c>
      <c r="C2015" s="220">
        <v>5900000</v>
      </c>
      <c r="D2015" s="220">
        <v>7000000</v>
      </c>
    </row>
    <row r="2016" spans="1:4" ht="16.5" x14ac:dyDescent="0.3">
      <c r="A2016" s="143"/>
      <c r="B2016" s="91" t="s">
        <v>4626</v>
      </c>
      <c r="C2016" s="220"/>
      <c r="D2016" s="220"/>
    </row>
    <row r="2017" spans="1:4" ht="16.5" x14ac:dyDescent="0.3">
      <c r="A2017" s="143">
        <v>19</v>
      </c>
      <c r="B2017" s="91" t="s">
        <v>2216</v>
      </c>
      <c r="C2017" s="220">
        <v>1000000</v>
      </c>
      <c r="D2017" s="220">
        <v>0</v>
      </c>
    </row>
    <row r="2018" spans="1:4" ht="16.5" x14ac:dyDescent="0.3">
      <c r="A2018" s="143">
        <v>20</v>
      </c>
      <c r="B2018" s="91" t="s">
        <v>2217</v>
      </c>
      <c r="C2018" s="220">
        <v>2000000</v>
      </c>
      <c r="D2018" s="220">
        <v>20000000</v>
      </c>
    </row>
    <row r="2019" spans="1:4" ht="16.5" x14ac:dyDescent="0.3">
      <c r="A2019" s="143">
        <v>21</v>
      </c>
      <c r="B2019" s="91" t="s">
        <v>2218</v>
      </c>
      <c r="C2019" s="220">
        <v>1500000</v>
      </c>
      <c r="D2019" s="220">
        <v>10000000</v>
      </c>
    </row>
    <row r="2020" spans="1:4" ht="16.5" x14ac:dyDescent="0.3">
      <c r="A2020" s="143">
        <v>22</v>
      </c>
      <c r="B2020" s="91" t="s">
        <v>2219</v>
      </c>
      <c r="C2020" s="220">
        <v>10000000</v>
      </c>
      <c r="D2020" s="242">
        <v>10000000</v>
      </c>
    </row>
    <row r="2021" spans="1:4" ht="16.5" x14ac:dyDescent="0.3">
      <c r="A2021" s="143">
        <v>23</v>
      </c>
      <c r="B2021" s="91" t="s">
        <v>2220</v>
      </c>
      <c r="C2021" s="220">
        <v>20000000</v>
      </c>
      <c r="D2021" s="220">
        <v>150000000</v>
      </c>
    </row>
    <row r="2022" spans="1:4" ht="16.5" x14ac:dyDescent="0.3">
      <c r="A2022" s="143">
        <v>24</v>
      </c>
      <c r="B2022" s="91" t="s">
        <v>2221</v>
      </c>
      <c r="C2022" s="220">
        <v>7000000</v>
      </c>
      <c r="D2022" s="220"/>
    </row>
    <row r="2023" spans="1:4" ht="16.5" x14ac:dyDescent="0.3">
      <c r="A2023" s="143">
        <v>25</v>
      </c>
      <c r="B2023" s="91" t="s">
        <v>2222</v>
      </c>
      <c r="C2023" s="220">
        <v>0</v>
      </c>
      <c r="D2023" s="220">
        <v>5000000</v>
      </c>
    </row>
    <row r="2024" spans="1:4" ht="15.75" x14ac:dyDescent="0.25">
      <c r="A2024" s="180">
        <v>26</v>
      </c>
      <c r="B2024" s="91" t="s">
        <v>2223</v>
      </c>
      <c r="C2024" s="28">
        <v>1500000</v>
      </c>
      <c r="D2024" s="242">
        <v>0</v>
      </c>
    </row>
    <row r="2025" spans="1:4" ht="16.5" x14ac:dyDescent="0.3">
      <c r="A2025" s="143">
        <v>27</v>
      </c>
      <c r="B2025" s="91" t="s">
        <v>2224</v>
      </c>
      <c r="C2025" s="26">
        <v>4100000</v>
      </c>
      <c r="D2025" s="242">
        <v>0</v>
      </c>
    </row>
    <row r="2026" spans="1:4" ht="15.75" x14ac:dyDescent="0.25">
      <c r="A2026" s="180">
        <v>28</v>
      </c>
      <c r="B2026" s="91" t="s">
        <v>2225</v>
      </c>
      <c r="C2026" s="28">
        <v>1000000</v>
      </c>
      <c r="D2026" s="242">
        <v>0</v>
      </c>
    </row>
    <row r="2027" spans="1:4" ht="15.75" x14ac:dyDescent="0.25">
      <c r="A2027" s="243">
        <v>29</v>
      </c>
      <c r="B2027" s="91" t="s">
        <v>2226</v>
      </c>
      <c r="C2027" s="28">
        <v>10000000</v>
      </c>
      <c r="D2027" s="242">
        <v>18000000</v>
      </c>
    </row>
    <row r="2028" spans="1:4" ht="15.75" x14ac:dyDescent="0.25">
      <c r="A2028" s="243">
        <v>30</v>
      </c>
      <c r="B2028" s="91" t="s">
        <v>2227</v>
      </c>
      <c r="C2028" s="28">
        <v>4000000</v>
      </c>
      <c r="D2028" s="28">
        <v>17000000</v>
      </c>
    </row>
    <row r="2029" spans="1:4" ht="15.75" x14ac:dyDescent="0.25">
      <c r="A2029" s="243">
        <v>31</v>
      </c>
      <c r="B2029" s="91" t="s">
        <v>2228</v>
      </c>
      <c r="C2029" s="28">
        <v>1000000</v>
      </c>
      <c r="D2029" s="28">
        <v>1500000</v>
      </c>
    </row>
    <row r="2030" spans="1:4" ht="15.75" x14ac:dyDescent="0.25">
      <c r="A2030" s="243">
        <v>32</v>
      </c>
      <c r="B2030" s="91" t="s">
        <v>2229</v>
      </c>
      <c r="C2030" s="28">
        <v>1000000</v>
      </c>
      <c r="D2030" s="28">
        <v>0</v>
      </c>
    </row>
    <row r="2031" spans="1:4" ht="15.75" x14ac:dyDescent="0.25">
      <c r="A2031" s="243">
        <v>33</v>
      </c>
      <c r="B2031" s="91" t="s">
        <v>2230</v>
      </c>
      <c r="C2031" s="28">
        <v>7000000</v>
      </c>
      <c r="D2031" s="242">
        <v>10000000</v>
      </c>
    </row>
    <row r="2032" spans="1:4" ht="15.75" x14ac:dyDescent="0.25">
      <c r="A2032" s="243">
        <v>34</v>
      </c>
      <c r="B2032" s="91" t="s">
        <v>2231</v>
      </c>
      <c r="C2032" s="28">
        <v>1500000</v>
      </c>
      <c r="D2032" s="242">
        <v>5000000</v>
      </c>
    </row>
    <row r="2033" spans="1:4" ht="15.75" x14ac:dyDescent="0.25">
      <c r="A2033" s="243">
        <v>35</v>
      </c>
      <c r="B2033" s="91" t="s">
        <v>2232</v>
      </c>
      <c r="C2033" s="28">
        <v>2000000</v>
      </c>
      <c r="D2033" s="28">
        <v>5000000</v>
      </c>
    </row>
    <row r="2034" spans="1:4" ht="15.75" x14ac:dyDescent="0.25">
      <c r="A2034" s="180">
        <v>36</v>
      </c>
      <c r="B2034" s="91" t="s">
        <v>2233</v>
      </c>
      <c r="C2034" s="26">
        <v>200000000</v>
      </c>
      <c r="D2034" s="26">
        <v>200000000</v>
      </c>
    </row>
    <row r="2035" spans="1:4" ht="15.75" x14ac:dyDescent="0.25">
      <c r="A2035" s="180">
        <v>37</v>
      </c>
      <c r="B2035" s="91" t="s">
        <v>2234</v>
      </c>
      <c r="C2035" s="26">
        <v>9000000</v>
      </c>
      <c r="D2035" s="26">
        <v>15000000</v>
      </c>
    </row>
    <row r="2036" spans="1:4" ht="16.5" thickBot="1" x14ac:dyDescent="0.3">
      <c r="A2036" s="180"/>
      <c r="B2036" s="94" t="s">
        <v>1841</v>
      </c>
      <c r="C2036" s="223">
        <f>SUM(C2014:C2035)</f>
        <v>348500000</v>
      </c>
      <c r="D2036" s="223">
        <f>SUM(D2014:D2035)</f>
        <v>577500000</v>
      </c>
    </row>
    <row r="2037" spans="1:4" ht="15.75" x14ac:dyDescent="0.25">
      <c r="A2037" s="180"/>
      <c r="B2037" s="99"/>
      <c r="C2037" s="224"/>
      <c r="D2037" s="224"/>
    </row>
    <row r="2038" spans="1:4" ht="15.75" x14ac:dyDescent="0.25">
      <c r="A2038" s="180"/>
      <c r="B2038" s="99"/>
      <c r="C2038" s="224"/>
      <c r="D2038" s="224"/>
    </row>
    <row r="2039" spans="1:4" ht="23.25" x14ac:dyDescent="0.35">
      <c r="A2039" s="244">
        <v>70</v>
      </c>
      <c r="B2039" s="92" t="s">
        <v>0</v>
      </c>
    </row>
    <row r="2040" spans="1:4" ht="15.75" x14ac:dyDescent="0.25">
      <c r="A2040" s="149"/>
      <c r="B2040" s="94"/>
      <c r="C2040" s="3"/>
      <c r="D2040" s="3"/>
    </row>
    <row r="2041" spans="1:4" ht="15.75" x14ac:dyDescent="0.25">
      <c r="A2041" s="149"/>
      <c r="B2041" s="94" t="s">
        <v>859</v>
      </c>
      <c r="C2041" s="229"/>
      <c r="D2041" s="229"/>
    </row>
    <row r="2042" spans="1:4" ht="15.75" x14ac:dyDescent="0.25">
      <c r="A2042" s="149"/>
      <c r="B2042" s="94" t="s">
        <v>2190</v>
      </c>
      <c r="C2042" s="3"/>
      <c r="D2042" s="3"/>
    </row>
    <row r="2043" spans="1:4" ht="15.75" x14ac:dyDescent="0.25">
      <c r="A2043" s="96" t="s">
        <v>861</v>
      </c>
      <c r="B2043" s="96" t="s">
        <v>4</v>
      </c>
      <c r="C2043" s="9" t="s">
        <v>5</v>
      </c>
      <c r="D2043" s="9" t="s">
        <v>5</v>
      </c>
    </row>
    <row r="2044" spans="1:4" ht="15.75" x14ac:dyDescent="0.25">
      <c r="A2044" s="99" t="s">
        <v>6</v>
      </c>
      <c r="B2044" s="98"/>
      <c r="C2044" s="5" t="s">
        <v>7</v>
      </c>
      <c r="D2044" s="5" t="s">
        <v>7</v>
      </c>
    </row>
    <row r="2045" spans="1:4" ht="15.75" x14ac:dyDescent="0.25">
      <c r="A2045" s="243"/>
      <c r="B2045" s="98"/>
      <c r="C2045" s="5">
        <v>2011</v>
      </c>
      <c r="D2045" s="5">
        <v>2012</v>
      </c>
    </row>
    <row r="2046" spans="1:4" ht="16.5" thickBot="1" x14ac:dyDescent="0.3">
      <c r="A2046" s="245"/>
      <c r="B2046" s="103"/>
      <c r="C2046" s="104" t="s">
        <v>8</v>
      </c>
      <c r="D2046" s="104" t="s">
        <v>8</v>
      </c>
    </row>
    <row r="2047" spans="1:4" ht="15.75" x14ac:dyDescent="0.25">
      <c r="A2047" s="180"/>
      <c r="B2047" s="106" t="s">
        <v>2235</v>
      </c>
      <c r="C2047" s="3"/>
      <c r="D2047" s="3"/>
    </row>
    <row r="2048" spans="1:4" ht="15.75" x14ac:dyDescent="0.25">
      <c r="A2048" s="180">
        <v>38</v>
      </c>
      <c r="B2048" s="91" t="s">
        <v>2236</v>
      </c>
      <c r="C2048" s="28">
        <v>14500000</v>
      </c>
      <c r="D2048" s="28">
        <v>30900000</v>
      </c>
    </row>
    <row r="2049" spans="1:4" ht="15.75" x14ac:dyDescent="0.25">
      <c r="A2049" s="193">
        <v>39</v>
      </c>
      <c r="B2049" s="91" t="s">
        <v>2237</v>
      </c>
      <c r="C2049" s="26">
        <v>600000</v>
      </c>
      <c r="D2049" s="26">
        <v>600000</v>
      </c>
    </row>
    <row r="2050" spans="1:4" ht="15.75" x14ac:dyDescent="0.25">
      <c r="A2050" s="180">
        <v>40</v>
      </c>
      <c r="B2050" s="91" t="s">
        <v>2238</v>
      </c>
      <c r="C2050" s="26">
        <v>37900000</v>
      </c>
      <c r="D2050" s="26">
        <v>14500000</v>
      </c>
    </row>
    <row r="2051" spans="1:4" ht="15.75" x14ac:dyDescent="0.25">
      <c r="A2051" s="180">
        <v>41</v>
      </c>
      <c r="B2051" s="91" t="s">
        <v>2239</v>
      </c>
      <c r="C2051" s="26">
        <v>5000000</v>
      </c>
      <c r="D2051" s="26">
        <v>0</v>
      </c>
    </row>
    <row r="2052" spans="1:4" ht="15.75" x14ac:dyDescent="0.25">
      <c r="A2052" s="180">
        <v>42</v>
      </c>
      <c r="B2052" s="91" t="s">
        <v>2240</v>
      </c>
      <c r="C2052" s="26">
        <v>62000000</v>
      </c>
      <c r="D2052" s="26">
        <v>0</v>
      </c>
    </row>
    <row r="2053" spans="1:4" ht="15.75" x14ac:dyDescent="0.25">
      <c r="A2053" s="180" t="s">
        <v>4354</v>
      </c>
      <c r="B2053" s="91" t="s">
        <v>4353</v>
      </c>
      <c r="C2053" s="26">
        <v>0</v>
      </c>
      <c r="D2053" s="26">
        <v>19000000</v>
      </c>
    </row>
    <row r="2054" spans="1:4" ht="16.5" thickBot="1" x14ac:dyDescent="0.3">
      <c r="A2054" s="180"/>
      <c r="B2054" s="94" t="s">
        <v>1124</v>
      </c>
      <c r="C2054" s="223">
        <f>SUM(C2048:C2053)</f>
        <v>120000000</v>
      </c>
      <c r="D2054" s="223">
        <f>SUM(D2048:D2053)</f>
        <v>65000000</v>
      </c>
    </row>
    <row r="2055" spans="1:4" ht="15.75" x14ac:dyDescent="0.25">
      <c r="A2055" s="180"/>
      <c r="B2055" s="106" t="s">
        <v>2241</v>
      </c>
      <c r="C2055" s="246"/>
      <c r="D2055" s="246"/>
    </row>
    <row r="2056" spans="1:4" ht="15.75" x14ac:dyDescent="0.25">
      <c r="A2056" s="180">
        <v>43</v>
      </c>
      <c r="B2056" s="91" t="s">
        <v>2242</v>
      </c>
      <c r="C2056" s="26">
        <v>1000000</v>
      </c>
      <c r="D2056" s="26">
        <v>15000000</v>
      </c>
    </row>
    <row r="2057" spans="1:4" ht="15.75" x14ac:dyDescent="0.25">
      <c r="A2057" s="180">
        <v>44</v>
      </c>
      <c r="B2057" s="91" t="s">
        <v>2243</v>
      </c>
      <c r="C2057" s="26"/>
      <c r="D2057" s="26"/>
    </row>
    <row r="2058" spans="1:4" ht="15.75" x14ac:dyDescent="0.25">
      <c r="A2058" s="94"/>
      <c r="B2058" s="91" t="s">
        <v>2244</v>
      </c>
      <c r="C2058" s="26">
        <v>2000000</v>
      </c>
      <c r="D2058" s="26">
        <v>10000000</v>
      </c>
    </row>
    <row r="2059" spans="1:4" ht="15.75" x14ac:dyDescent="0.25">
      <c r="A2059" s="180">
        <v>45</v>
      </c>
      <c r="B2059" s="91" t="s">
        <v>2245</v>
      </c>
      <c r="C2059" s="26"/>
      <c r="D2059" s="26"/>
    </row>
    <row r="2060" spans="1:4" ht="15.75" x14ac:dyDescent="0.25">
      <c r="A2060" s="180"/>
      <c r="B2060" s="91" t="s">
        <v>2246</v>
      </c>
      <c r="C2060" s="26">
        <v>0</v>
      </c>
      <c r="D2060" s="26">
        <v>5000000</v>
      </c>
    </row>
    <row r="2061" spans="1:4" ht="15.75" x14ac:dyDescent="0.25">
      <c r="A2061" s="180">
        <v>46</v>
      </c>
      <c r="B2061" s="91" t="s">
        <v>2247</v>
      </c>
      <c r="C2061" s="26">
        <v>2000000</v>
      </c>
      <c r="D2061" s="26">
        <v>0</v>
      </c>
    </row>
    <row r="2062" spans="1:4" ht="15.75" x14ac:dyDescent="0.25">
      <c r="A2062" s="180">
        <v>47</v>
      </c>
      <c r="B2062" s="91" t="s">
        <v>2248</v>
      </c>
      <c r="C2062" s="26">
        <v>15000000</v>
      </c>
      <c r="D2062" s="26">
        <v>50000000</v>
      </c>
    </row>
    <row r="2063" spans="1:4" ht="15.75" x14ac:dyDescent="0.25">
      <c r="A2063" s="180">
        <v>48</v>
      </c>
      <c r="B2063" s="91" t="s">
        <v>2249</v>
      </c>
      <c r="C2063" s="26">
        <v>2000000</v>
      </c>
      <c r="D2063" s="26">
        <v>5000000</v>
      </c>
    </row>
    <row r="2064" spans="1:4" ht="15.75" x14ac:dyDescent="0.25">
      <c r="A2064" s="180">
        <v>49</v>
      </c>
      <c r="B2064" s="91" t="s">
        <v>2250</v>
      </c>
      <c r="C2064" s="26">
        <v>2000000</v>
      </c>
      <c r="D2064" s="26">
        <v>2000000</v>
      </c>
    </row>
    <row r="2065" spans="1:4" ht="15.75" x14ac:dyDescent="0.25">
      <c r="A2065" s="180">
        <v>50</v>
      </c>
      <c r="B2065" s="91" t="s">
        <v>2251</v>
      </c>
      <c r="C2065" s="26">
        <v>120000000</v>
      </c>
      <c r="D2065" s="26">
        <v>155000000</v>
      </c>
    </row>
    <row r="2066" spans="1:4" ht="15.75" x14ac:dyDescent="0.25">
      <c r="A2066" s="180">
        <v>51</v>
      </c>
      <c r="B2066" s="91" t="s">
        <v>2252</v>
      </c>
      <c r="C2066" s="230">
        <v>500000</v>
      </c>
      <c r="D2066" s="230">
        <v>2000000</v>
      </c>
    </row>
    <row r="2067" spans="1:4" ht="15.75" x14ac:dyDescent="0.25">
      <c r="A2067" s="180">
        <v>52</v>
      </c>
      <c r="B2067" s="91" t="s">
        <v>2253</v>
      </c>
      <c r="C2067" s="26">
        <v>0</v>
      </c>
      <c r="D2067" s="26">
        <v>5000000</v>
      </c>
    </row>
    <row r="2068" spans="1:4" ht="15.75" x14ac:dyDescent="0.25">
      <c r="A2068" s="180">
        <v>53</v>
      </c>
      <c r="B2068" s="91" t="s">
        <v>2254</v>
      </c>
      <c r="C2068" s="242">
        <v>1500000</v>
      </c>
      <c r="D2068" s="242">
        <v>2000000</v>
      </c>
    </row>
    <row r="2069" spans="1:4" ht="15.75" x14ac:dyDescent="0.25">
      <c r="A2069" s="180">
        <v>54</v>
      </c>
      <c r="B2069" s="91" t="s">
        <v>2255</v>
      </c>
      <c r="C2069" s="242">
        <v>1000000</v>
      </c>
      <c r="D2069" s="242">
        <v>0</v>
      </c>
    </row>
    <row r="2070" spans="1:4" ht="15.75" x14ac:dyDescent="0.25">
      <c r="A2070" s="180">
        <v>55</v>
      </c>
      <c r="B2070" s="91" t="s">
        <v>2256</v>
      </c>
    </row>
    <row r="2071" spans="1:4" ht="15.75" x14ac:dyDescent="0.25">
      <c r="A2071" s="180"/>
      <c r="B2071" s="91" t="s">
        <v>2257</v>
      </c>
      <c r="C2071" s="242">
        <v>592000000</v>
      </c>
      <c r="D2071" s="242">
        <v>5000000</v>
      </c>
    </row>
    <row r="2072" spans="1:4" ht="15.75" x14ac:dyDescent="0.25">
      <c r="A2072" s="180">
        <v>56</v>
      </c>
      <c r="B2072" s="91" t="s">
        <v>2258</v>
      </c>
      <c r="C2072" s="242">
        <v>1500000</v>
      </c>
      <c r="D2072" s="242">
        <v>5000000</v>
      </c>
    </row>
    <row r="2073" spans="1:4" ht="15.75" x14ac:dyDescent="0.25">
      <c r="A2073" s="180">
        <v>57</v>
      </c>
      <c r="B2073" s="91" t="s">
        <v>2259</v>
      </c>
      <c r="C2073" s="242">
        <v>0</v>
      </c>
      <c r="D2073" s="242">
        <v>7000000</v>
      </c>
    </row>
    <row r="2074" spans="1:4" ht="15.75" x14ac:dyDescent="0.25">
      <c r="A2074" s="180">
        <v>58</v>
      </c>
      <c r="B2074" s="91" t="s">
        <v>1757</v>
      </c>
      <c r="C2074" s="242">
        <v>9500000</v>
      </c>
      <c r="D2074" s="242">
        <v>10000000</v>
      </c>
    </row>
    <row r="2075" spans="1:4" ht="15.75" x14ac:dyDescent="0.25">
      <c r="A2075" s="180">
        <v>59</v>
      </c>
      <c r="B2075" s="234" t="s">
        <v>2260</v>
      </c>
      <c r="C2075" s="242"/>
      <c r="D2075" s="242"/>
    </row>
    <row r="2076" spans="1:4" ht="15.75" x14ac:dyDescent="0.25">
      <c r="A2076" s="180"/>
      <c r="B2076" s="234" t="s">
        <v>2261</v>
      </c>
      <c r="C2076" s="242">
        <v>0</v>
      </c>
      <c r="D2076" s="242">
        <v>5000000</v>
      </c>
    </row>
    <row r="2077" spans="1:4" ht="15.75" x14ac:dyDescent="0.25">
      <c r="A2077" s="180">
        <v>60</v>
      </c>
      <c r="B2077" s="234" t="s">
        <v>2262</v>
      </c>
      <c r="C2077" s="242">
        <v>0</v>
      </c>
      <c r="D2077" s="242">
        <v>4000000</v>
      </c>
    </row>
    <row r="2078" spans="1:4" ht="15.75" x14ac:dyDescent="0.25">
      <c r="A2078" s="180">
        <v>61</v>
      </c>
      <c r="B2078" s="234" t="s">
        <v>2263</v>
      </c>
      <c r="C2078" s="242">
        <v>0</v>
      </c>
      <c r="D2078" s="242">
        <v>5000000</v>
      </c>
    </row>
    <row r="2079" spans="1:4" ht="15.75" x14ac:dyDescent="0.25">
      <c r="A2079" s="180" t="s">
        <v>4356</v>
      </c>
      <c r="B2079" s="91" t="s">
        <v>4355</v>
      </c>
      <c r="C2079" s="242">
        <v>0</v>
      </c>
      <c r="D2079" s="242">
        <v>31000000</v>
      </c>
    </row>
    <row r="2080" spans="1:4" ht="16.5" thickBot="1" x14ac:dyDescent="0.3">
      <c r="A2080" s="180"/>
      <c r="B2080" s="94" t="s">
        <v>1124</v>
      </c>
      <c r="C2080" s="223">
        <f>SUM(C2056:C2079)</f>
        <v>750000000</v>
      </c>
      <c r="D2080" s="223">
        <f>SUM(D2056:D2079)</f>
        <v>323000000</v>
      </c>
    </row>
    <row r="2081" spans="1:4" ht="15.75" x14ac:dyDescent="0.25">
      <c r="A2081" s="180"/>
      <c r="B2081" s="94"/>
      <c r="C2081" s="224"/>
      <c r="D2081" s="224"/>
    </row>
    <row r="2082" spans="1:4" ht="15.75" x14ac:dyDescent="0.25">
      <c r="A2082" s="180">
        <v>62</v>
      </c>
      <c r="B2082" s="109" t="s">
        <v>2264</v>
      </c>
      <c r="C2082" s="220">
        <v>350000000</v>
      </c>
      <c r="D2082" s="220">
        <v>375000000</v>
      </c>
    </row>
    <row r="2083" spans="1:4" ht="16.5" thickBot="1" x14ac:dyDescent="0.3">
      <c r="A2083" s="180"/>
      <c r="B2083" s="94" t="s">
        <v>1124</v>
      </c>
      <c r="C2083" s="241">
        <v>350000000</v>
      </c>
      <c r="D2083" s="241">
        <v>375000000</v>
      </c>
    </row>
    <row r="2084" spans="1:4" ht="15.75" x14ac:dyDescent="0.25">
      <c r="A2084" s="180"/>
      <c r="B2084" s="94"/>
      <c r="C2084" s="224"/>
      <c r="D2084" s="224"/>
    </row>
    <row r="2085" spans="1:4" ht="15.75" x14ac:dyDescent="0.25">
      <c r="A2085" s="180">
        <v>63</v>
      </c>
      <c r="B2085" s="106" t="s">
        <v>2265</v>
      </c>
      <c r="C2085" s="3"/>
      <c r="D2085" s="3"/>
    </row>
    <row r="2086" spans="1:4" ht="15.75" x14ac:dyDescent="0.25">
      <c r="A2086" s="180"/>
      <c r="B2086" s="91" t="s">
        <v>2266</v>
      </c>
      <c r="C2086" s="220">
        <v>250000000</v>
      </c>
      <c r="D2086" s="220">
        <v>150000000</v>
      </c>
    </row>
    <row r="2087" spans="1:4" ht="15.75" x14ac:dyDescent="0.25">
      <c r="A2087" s="180"/>
      <c r="B2087" s="91"/>
      <c r="C2087" s="3"/>
      <c r="D2087" s="3"/>
    </row>
    <row r="2088" spans="1:4" ht="16.5" thickBot="1" x14ac:dyDescent="0.3">
      <c r="A2088" s="180"/>
      <c r="B2088" s="94" t="s">
        <v>1124</v>
      </c>
      <c r="C2088" s="23">
        <v>250000000</v>
      </c>
      <c r="D2088" s="23">
        <v>150000000</v>
      </c>
    </row>
    <row r="2089" spans="1:4" ht="15.75" x14ac:dyDescent="0.25">
      <c r="A2089" s="180"/>
      <c r="B2089" s="106" t="s">
        <v>2267</v>
      </c>
      <c r="C2089" s="29"/>
      <c r="D2089" s="29"/>
    </row>
    <row r="2090" spans="1:4" ht="15.75" x14ac:dyDescent="0.25">
      <c r="A2090" s="180"/>
      <c r="B2090" s="106" t="s">
        <v>2268</v>
      </c>
      <c r="C2090" s="3"/>
      <c r="D2090" s="3"/>
    </row>
    <row r="2091" spans="1:4" ht="15.75" x14ac:dyDescent="0.25">
      <c r="A2091" s="180">
        <v>64</v>
      </c>
      <c r="B2091" s="91" t="s">
        <v>2269</v>
      </c>
      <c r="C2091" s="26"/>
      <c r="D2091" s="26"/>
    </row>
    <row r="2092" spans="1:4" ht="15.75" x14ac:dyDescent="0.25">
      <c r="A2092" s="180"/>
      <c r="B2092" s="91" t="s">
        <v>2270</v>
      </c>
      <c r="C2092" s="220">
        <v>360000000</v>
      </c>
      <c r="D2092" s="220">
        <v>360000000</v>
      </c>
    </row>
    <row r="2093" spans="1:4" ht="15.75" x14ac:dyDescent="0.25">
      <c r="A2093" s="180">
        <v>65</v>
      </c>
      <c r="B2093" s="91" t="s">
        <v>2271</v>
      </c>
      <c r="C2093" s="220">
        <v>80000000</v>
      </c>
      <c r="D2093" s="220">
        <v>80000000</v>
      </c>
    </row>
    <row r="2094" spans="1:4" ht="15.75" x14ac:dyDescent="0.25">
      <c r="A2094" s="180">
        <v>66</v>
      </c>
      <c r="B2094" s="91" t="s">
        <v>2272</v>
      </c>
      <c r="C2094" s="220">
        <v>20000000</v>
      </c>
      <c r="D2094" s="220">
        <v>55000000</v>
      </c>
    </row>
    <row r="2095" spans="1:4" ht="15.75" x14ac:dyDescent="0.25">
      <c r="A2095" s="180">
        <v>67</v>
      </c>
      <c r="B2095" s="91" t="s">
        <v>2273</v>
      </c>
      <c r="C2095" s="220"/>
      <c r="D2095" s="220"/>
    </row>
    <row r="2096" spans="1:4" ht="15.75" x14ac:dyDescent="0.25">
      <c r="A2096" s="180"/>
      <c r="B2096" s="91" t="s">
        <v>2274</v>
      </c>
      <c r="C2096" s="220">
        <v>60000000</v>
      </c>
      <c r="D2096" s="220">
        <v>125000000</v>
      </c>
    </row>
    <row r="2097" spans="1:4" ht="15.75" x14ac:dyDescent="0.25">
      <c r="A2097" s="180">
        <v>68</v>
      </c>
      <c r="B2097" s="91" t="s">
        <v>2275</v>
      </c>
      <c r="C2097" s="220"/>
      <c r="D2097" s="220"/>
    </row>
    <row r="2098" spans="1:4" ht="15.75" x14ac:dyDescent="0.25">
      <c r="A2098" s="180"/>
      <c r="B2098" s="91" t="s">
        <v>2276</v>
      </c>
      <c r="C2098" s="220">
        <v>0</v>
      </c>
      <c r="D2098" s="220">
        <v>0</v>
      </c>
    </row>
    <row r="2099" spans="1:4" ht="15.75" x14ac:dyDescent="0.25">
      <c r="A2099" s="180">
        <v>69</v>
      </c>
      <c r="B2099" s="91" t="s">
        <v>2277</v>
      </c>
      <c r="C2099" s="220"/>
      <c r="D2099" s="220"/>
    </row>
    <row r="2100" spans="1:4" ht="15.75" x14ac:dyDescent="0.25">
      <c r="A2100" s="180"/>
      <c r="B2100" s="91" t="s">
        <v>2278</v>
      </c>
      <c r="C2100" s="220">
        <v>10000000</v>
      </c>
      <c r="D2100" s="220">
        <v>0</v>
      </c>
    </row>
    <row r="2101" spans="1:4" ht="15.75" x14ac:dyDescent="0.25">
      <c r="A2101" s="180">
        <v>70</v>
      </c>
      <c r="B2101" s="91" t="s">
        <v>2279</v>
      </c>
      <c r="C2101" s="220"/>
      <c r="D2101" s="220"/>
    </row>
    <row r="2102" spans="1:4" ht="15.75" x14ac:dyDescent="0.25">
      <c r="A2102" s="180"/>
      <c r="B2102" s="91" t="s">
        <v>2280</v>
      </c>
      <c r="C2102" s="220">
        <v>10000000</v>
      </c>
      <c r="D2102" s="220">
        <v>0</v>
      </c>
    </row>
    <row r="2103" spans="1:4" ht="15.75" x14ac:dyDescent="0.25">
      <c r="A2103" s="180">
        <v>71</v>
      </c>
      <c r="B2103" s="91" t="s">
        <v>2281</v>
      </c>
      <c r="C2103" s="111"/>
      <c r="D2103" s="111"/>
    </row>
    <row r="2104" spans="1:4" ht="15.75" x14ac:dyDescent="0.25">
      <c r="A2104" s="180"/>
      <c r="B2104" s="91" t="s">
        <v>2282</v>
      </c>
      <c r="C2104" s="220">
        <v>20000000</v>
      </c>
      <c r="D2104" s="220">
        <v>90000000</v>
      </c>
    </row>
    <row r="2105" spans="1:4" ht="15.75" x14ac:dyDescent="0.25">
      <c r="A2105" s="180">
        <v>72</v>
      </c>
      <c r="B2105" s="91" t="s">
        <v>2283</v>
      </c>
      <c r="C2105" s="111"/>
      <c r="D2105" s="111"/>
    </row>
    <row r="2106" spans="1:4" ht="15.75" x14ac:dyDescent="0.25">
      <c r="A2106" s="180"/>
      <c r="B2106" s="91" t="s">
        <v>2284</v>
      </c>
      <c r="C2106" s="220">
        <v>40000000</v>
      </c>
      <c r="D2106" s="220">
        <v>40000000</v>
      </c>
    </row>
    <row r="2107" spans="1:4" ht="16.5" thickBot="1" x14ac:dyDescent="0.3">
      <c r="A2107" s="180"/>
      <c r="B2107" s="94" t="s">
        <v>1124</v>
      </c>
      <c r="C2107" s="241">
        <f>SUM(C2092:C2106)</f>
        <v>600000000</v>
      </c>
      <c r="D2107" s="241">
        <f>SUM(D2092:D2106)</f>
        <v>750000000</v>
      </c>
    </row>
    <row r="2108" spans="1:4" ht="16.5" thickBot="1" x14ac:dyDescent="0.3">
      <c r="A2108" s="180"/>
      <c r="B2108" s="91"/>
      <c r="C2108" s="247"/>
      <c r="D2108" s="247"/>
    </row>
    <row r="2109" spans="1:4" ht="16.5" thickBot="1" x14ac:dyDescent="0.3">
      <c r="A2109" s="180"/>
      <c r="B2109" s="94" t="s">
        <v>2285</v>
      </c>
      <c r="C2109" s="223">
        <f>SUM(C2010+C2036+C2054+C2080+C2083+C2088+C2107)</f>
        <v>2968500000</v>
      </c>
      <c r="D2109" s="223">
        <f>SUM(D2010+D2036+D2054+D2080+D2083+D2088+D2107)</f>
        <v>2550500000</v>
      </c>
    </row>
    <row r="2110" spans="1:4" ht="15.75" x14ac:dyDescent="0.25">
      <c r="A2110" s="149"/>
      <c r="B2110" s="94"/>
      <c r="C2110" s="224"/>
      <c r="D2110" s="224"/>
    </row>
    <row r="2111" spans="1:4" ht="15.75" x14ac:dyDescent="0.25">
      <c r="A2111" s="149"/>
      <c r="B2111" s="94"/>
      <c r="C2111" s="224"/>
      <c r="D2111" s="224"/>
    </row>
    <row r="2112" spans="1:4" ht="15.75" x14ac:dyDescent="0.25">
      <c r="A2112" s="149"/>
      <c r="B2112" s="94"/>
      <c r="C2112" s="248"/>
      <c r="D2112" s="248"/>
    </row>
    <row r="2113" spans="1:4" ht="23.25" x14ac:dyDescent="0.35">
      <c r="A2113" s="175"/>
      <c r="B2113" s="92" t="s">
        <v>0</v>
      </c>
      <c r="C2113" s="105"/>
      <c r="D2113" s="105">
        <v>71</v>
      </c>
    </row>
    <row r="2114" spans="1:4" ht="15.75" x14ac:dyDescent="0.25">
      <c r="A2114" s="149"/>
      <c r="B2114" s="94"/>
      <c r="C2114" s="3"/>
      <c r="D2114" s="3"/>
    </row>
    <row r="2115" spans="1:4" ht="15.75" x14ac:dyDescent="0.25">
      <c r="A2115" s="149"/>
      <c r="B2115" s="94" t="s">
        <v>859</v>
      </c>
      <c r="C2115" s="3"/>
      <c r="D2115" s="3"/>
    </row>
    <row r="2116" spans="1:4" ht="15.75" x14ac:dyDescent="0.25">
      <c r="A2116" s="149"/>
      <c r="B2116" s="94" t="s">
        <v>2286</v>
      </c>
      <c r="C2116" s="249"/>
      <c r="D2116" s="249"/>
    </row>
    <row r="2117" spans="1:4" ht="15.75" x14ac:dyDescent="0.25">
      <c r="A2117" s="175"/>
      <c r="B2117" s="94"/>
      <c r="C2117" s="20"/>
      <c r="D2117" s="20"/>
    </row>
    <row r="2118" spans="1:4" ht="15.75" x14ac:dyDescent="0.25">
      <c r="A2118" s="171" t="s">
        <v>861</v>
      </c>
      <c r="B2118" s="96" t="s">
        <v>4</v>
      </c>
      <c r="C2118" s="9" t="s">
        <v>5</v>
      </c>
      <c r="D2118" s="9" t="s">
        <v>5</v>
      </c>
    </row>
    <row r="2119" spans="1:4" ht="15.75" x14ac:dyDescent="0.25">
      <c r="A2119" s="172" t="s">
        <v>6</v>
      </c>
      <c r="B2119" s="98"/>
      <c r="C2119" s="5" t="s">
        <v>7</v>
      </c>
      <c r="D2119" s="5" t="s">
        <v>7</v>
      </c>
    </row>
    <row r="2120" spans="1:4" ht="15.75" x14ac:dyDescent="0.25">
      <c r="A2120" s="173"/>
      <c r="B2120" s="98"/>
      <c r="C2120" s="5">
        <v>2011</v>
      </c>
      <c r="D2120" s="5">
        <v>2012</v>
      </c>
    </row>
    <row r="2121" spans="1:4" ht="16.5" thickBot="1" x14ac:dyDescent="0.3">
      <c r="A2121" s="174"/>
      <c r="B2121" s="103"/>
      <c r="C2121" s="104" t="s">
        <v>8</v>
      </c>
      <c r="D2121" s="104" t="s">
        <v>8</v>
      </c>
    </row>
    <row r="2122" spans="1:4" ht="15.75" x14ac:dyDescent="0.25">
      <c r="A2122" s="149"/>
      <c r="B2122" s="91"/>
      <c r="C2122" s="5"/>
      <c r="D2122" s="5"/>
    </row>
    <row r="2123" spans="1:4" ht="15.75" x14ac:dyDescent="0.25">
      <c r="A2123" s="180"/>
      <c r="B2123" s="106" t="s">
        <v>2287</v>
      </c>
      <c r="C2123" s="3"/>
      <c r="D2123" s="3"/>
    </row>
    <row r="2124" spans="1:4" ht="15.75" x14ac:dyDescent="0.25">
      <c r="A2124" s="180">
        <v>1</v>
      </c>
      <c r="B2124" s="91" t="s">
        <v>2288</v>
      </c>
      <c r="C2124" s="3"/>
      <c r="D2124" s="3"/>
    </row>
    <row r="2125" spans="1:4" ht="15.75" x14ac:dyDescent="0.25">
      <c r="A2125" s="180"/>
      <c r="B2125" s="91" t="s">
        <v>2289</v>
      </c>
      <c r="C2125" s="220">
        <v>0</v>
      </c>
      <c r="D2125" s="220">
        <v>30000000</v>
      </c>
    </row>
    <row r="2126" spans="1:4" ht="15.75" x14ac:dyDescent="0.25">
      <c r="A2126" s="180">
        <v>2</v>
      </c>
      <c r="B2126" s="91" t="s">
        <v>2290</v>
      </c>
      <c r="C2126" s="220"/>
      <c r="D2126" s="220"/>
    </row>
    <row r="2127" spans="1:4" ht="15.75" x14ac:dyDescent="0.25">
      <c r="A2127" s="180"/>
      <c r="B2127" s="91" t="s">
        <v>2291</v>
      </c>
      <c r="C2127" s="220">
        <v>150000000</v>
      </c>
      <c r="D2127" s="220">
        <v>100000000</v>
      </c>
    </row>
    <row r="2128" spans="1:4" ht="15.75" x14ac:dyDescent="0.25">
      <c r="A2128" s="180">
        <v>3</v>
      </c>
      <c r="B2128" s="91" t="s">
        <v>2292</v>
      </c>
      <c r="C2128" s="220">
        <v>150000000</v>
      </c>
      <c r="D2128" s="220">
        <v>150000000</v>
      </c>
    </row>
    <row r="2129" spans="1:4" ht="15.75" x14ac:dyDescent="0.25">
      <c r="A2129" s="180">
        <v>4</v>
      </c>
      <c r="B2129" s="91" t="s">
        <v>2293</v>
      </c>
      <c r="C2129" s="220">
        <v>72000000</v>
      </c>
      <c r="D2129" s="220">
        <v>60000000</v>
      </c>
    </row>
    <row r="2130" spans="1:4" ht="15.75" x14ac:dyDescent="0.25">
      <c r="A2130" s="180">
        <v>5</v>
      </c>
      <c r="B2130" s="91" t="s">
        <v>2294</v>
      </c>
      <c r="C2130" s="220">
        <v>0</v>
      </c>
      <c r="D2130" s="220">
        <v>5000000</v>
      </c>
    </row>
    <row r="2131" spans="1:4" ht="15.75" x14ac:dyDescent="0.25">
      <c r="A2131" s="180">
        <v>6</v>
      </c>
      <c r="B2131" s="91" t="s">
        <v>2295</v>
      </c>
      <c r="C2131" s="220"/>
      <c r="D2131" s="220"/>
    </row>
    <row r="2132" spans="1:4" ht="15.75" x14ac:dyDescent="0.25">
      <c r="A2132" s="180"/>
      <c r="B2132" s="91" t="s">
        <v>2296</v>
      </c>
      <c r="C2132" s="220">
        <v>55000000</v>
      </c>
      <c r="D2132" s="220">
        <v>70000000</v>
      </c>
    </row>
    <row r="2133" spans="1:4" ht="15.75" x14ac:dyDescent="0.25">
      <c r="A2133" s="180">
        <v>7</v>
      </c>
      <c r="B2133" s="91" t="s">
        <v>2297</v>
      </c>
      <c r="C2133" s="220">
        <v>0</v>
      </c>
      <c r="D2133" s="220">
        <v>0</v>
      </c>
    </row>
    <row r="2134" spans="1:4" ht="15.75" x14ac:dyDescent="0.25">
      <c r="A2134" s="180">
        <v>8</v>
      </c>
      <c r="B2134" s="91" t="s">
        <v>2298</v>
      </c>
      <c r="C2134" s="220">
        <v>0</v>
      </c>
      <c r="D2134" s="220">
        <v>30000000</v>
      </c>
    </row>
    <row r="2135" spans="1:4" ht="15.75" x14ac:dyDescent="0.25">
      <c r="A2135" s="180">
        <v>9</v>
      </c>
      <c r="B2135" s="91" t="s">
        <v>2299</v>
      </c>
      <c r="C2135" s="220"/>
      <c r="D2135" s="220"/>
    </row>
    <row r="2136" spans="1:4" ht="15.75" x14ac:dyDescent="0.25">
      <c r="A2136" s="175"/>
      <c r="B2136" s="91" t="s">
        <v>2300</v>
      </c>
      <c r="C2136" s="220">
        <v>0</v>
      </c>
      <c r="D2136" s="220">
        <v>0</v>
      </c>
    </row>
    <row r="2137" spans="1:4" ht="15.75" x14ac:dyDescent="0.25">
      <c r="A2137" s="180">
        <v>10</v>
      </c>
      <c r="B2137" s="91" t="s">
        <v>2301</v>
      </c>
      <c r="C2137" s="220">
        <v>300000000</v>
      </c>
      <c r="D2137" s="220">
        <v>200000000</v>
      </c>
    </row>
    <row r="2138" spans="1:4" ht="15.75" x14ac:dyDescent="0.25">
      <c r="A2138" s="180">
        <v>11</v>
      </c>
      <c r="B2138" s="91" t="s">
        <v>2302</v>
      </c>
      <c r="C2138" s="220">
        <v>450000000</v>
      </c>
      <c r="D2138" s="220">
        <v>200000000</v>
      </c>
    </row>
    <row r="2139" spans="1:4" ht="15.75" x14ac:dyDescent="0.25">
      <c r="A2139" s="180">
        <v>12</v>
      </c>
      <c r="B2139" s="91" t="s">
        <v>2303</v>
      </c>
      <c r="C2139" s="220">
        <v>210000000</v>
      </c>
      <c r="D2139" s="220">
        <v>300000000</v>
      </c>
    </row>
    <row r="2140" spans="1:4" ht="15.75" x14ac:dyDescent="0.25">
      <c r="A2140" s="180">
        <v>13</v>
      </c>
      <c r="B2140" s="91" t="s">
        <v>2304</v>
      </c>
      <c r="C2140" s="220">
        <v>20000000</v>
      </c>
      <c r="D2140" s="220">
        <v>20000000</v>
      </c>
    </row>
    <row r="2141" spans="1:4" ht="15.75" x14ac:dyDescent="0.25">
      <c r="A2141" s="180">
        <v>14</v>
      </c>
      <c r="B2141" s="91" t="s">
        <v>2305</v>
      </c>
      <c r="C2141" s="220">
        <v>42000000</v>
      </c>
      <c r="D2141" s="220">
        <v>40000000</v>
      </c>
    </row>
    <row r="2142" spans="1:4" ht="15.75" x14ac:dyDescent="0.25">
      <c r="A2142" s="180">
        <v>15</v>
      </c>
      <c r="B2142" s="91" t="s">
        <v>2306</v>
      </c>
      <c r="C2142" s="220">
        <v>7500000</v>
      </c>
      <c r="D2142" s="220">
        <v>10000000</v>
      </c>
    </row>
    <row r="2143" spans="1:4" ht="15.75" x14ac:dyDescent="0.25">
      <c r="A2143" s="180">
        <v>16</v>
      </c>
      <c r="B2143" s="91" t="s">
        <v>2307</v>
      </c>
      <c r="C2143" s="220">
        <v>4500000</v>
      </c>
      <c r="D2143" s="220">
        <v>4500000</v>
      </c>
    </row>
    <row r="2144" spans="1:4" ht="15.75" x14ac:dyDescent="0.25">
      <c r="A2144" s="180">
        <v>17</v>
      </c>
      <c r="B2144" s="91" t="s">
        <v>2308</v>
      </c>
      <c r="C2144" s="220">
        <v>4000000</v>
      </c>
      <c r="D2144" s="220">
        <v>4500000</v>
      </c>
    </row>
    <row r="2145" spans="1:4" ht="15.75" x14ac:dyDescent="0.25">
      <c r="A2145" s="180">
        <v>18</v>
      </c>
      <c r="B2145" s="91" t="s">
        <v>2309</v>
      </c>
    </row>
    <row r="2146" spans="1:4" ht="15.75" x14ac:dyDescent="0.25">
      <c r="A2146" s="180"/>
      <c r="B2146" s="91" t="s">
        <v>2310</v>
      </c>
      <c r="C2146" s="220">
        <v>600000000</v>
      </c>
      <c r="D2146" s="220">
        <v>420000000</v>
      </c>
    </row>
    <row r="2147" spans="1:4" ht="15.75" x14ac:dyDescent="0.25">
      <c r="A2147" s="193">
        <v>19</v>
      </c>
      <c r="B2147" s="98" t="s">
        <v>2311</v>
      </c>
      <c r="C2147" s="220">
        <v>0</v>
      </c>
      <c r="D2147" s="220">
        <v>0</v>
      </c>
    </row>
    <row r="2148" spans="1:4" ht="15.75" x14ac:dyDescent="0.25">
      <c r="A2148" s="250">
        <v>20</v>
      </c>
      <c r="B2148" s="98" t="s">
        <v>2312</v>
      </c>
      <c r="C2148" s="220">
        <v>1000000</v>
      </c>
      <c r="D2148" s="220">
        <v>0</v>
      </c>
    </row>
    <row r="2149" spans="1:4" ht="15.75" x14ac:dyDescent="0.25">
      <c r="A2149" s="250">
        <v>21</v>
      </c>
      <c r="B2149" s="98" t="s">
        <v>2313</v>
      </c>
      <c r="C2149" s="220">
        <v>10000000</v>
      </c>
      <c r="D2149" s="220">
        <v>30000000</v>
      </c>
    </row>
    <row r="2150" spans="1:4" ht="15.75" x14ac:dyDescent="0.25">
      <c r="A2150" s="250">
        <v>22</v>
      </c>
      <c r="B2150" s="98" t="s">
        <v>2314</v>
      </c>
      <c r="C2150" s="220">
        <v>5000000</v>
      </c>
      <c r="D2150" s="220">
        <v>5000000</v>
      </c>
    </row>
    <row r="2151" spans="1:4" ht="15.75" x14ac:dyDescent="0.25">
      <c r="A2151" s="250">
        <v>23</v>
      </c>
      <c r="B2151" s="98" t="s">
        <v>2315</v>
      </c>
      <c r="C2151" s="220">
        <v>0</v>
      </c>
      <c r="D2151" s="220">
        <v>20000000</v>
      </c>
    </row>
    <row r="2152" spans="1:4" ht="15.75" x14ac:dyDescent="0.25">
      <c r="A2152" s="250">
        <v>24</v>
      </c>
      <c r="B2152" s="98" t="s">
        <v>2316</v>
      </c>
      <c r="C2152" s="220">
        <v>30000000</v>
      </c>
      <c r="D2152" s="220">
        <v>35000000</v>
      </c>
    </row>
    <row r="2153" spans="1:4" ht="15.75" x14ac:dyDescent="0.25">
      <c r="A2153" s="250">
        <v>25</v>
      </c>
      <c r="B2153" s="98" t="s">
        <v>2317</v>
      </c>
      <c r="C2153" s="220">
        <v>0</v>
      </c>
      <c r="D2153" s="220">
        <v>0</v>
      </c>
    </row>
    <row r="2154" spans="1:4" ht="15.75" x14ac:dyDescent="0.25">
      <c r="A2154" s="250">
        <v>26</v>
      </c>
      <c r="B2154" s="98" t="s">
        <v>2318</v>
      </c>
      <c r="C2154" s="26">
        <v>50000000</v>
      </c>
      <c r="D2154" s="26">
        <v>50000000</v>
      </c>
    </row>
    <row r="2155" spans="1:4" ht="15.75" x14ac:dyDescent="0.25">
      <c r="A2155" s="250">
        <v>27</v>
      </c>
      <c r="B2155" s="98" t="s">
        <v>2319</v>
      </c>
      <c r="C2155" s="220">
        <v>100000000</v>
      </c>
      <c r="D2155" s="220">
        <v>150000000</v>
      </c>
    </row>
    <row r="2156" spans="1:4" ht="15.75" x14ac:dyDescent="0.25">
      <c r="A2156" s="250">
        <v>28</v>
      </c>
      <c r="B2156" s="98" t="s">
        <v>2320</v>
      </c>
      <c r="C2156" s="220">
        <v>0</v>
      </c>
      <c r="D2156" s="220">
        <v>0</v>
      </c>
    </row>
    <row r="2157" spans="1:4" ht="15.75" x14ac:dyDescent="0.25">
      <c r="A2157" s="251">
        <v>29</v>
      </c>
      <c r="B2157" s="98" t="s">
        <v>2321</v>
      </c>
      <c r="C2157" s="220">
        <v>4000000</v>
      </c>
      <c r="D2157" s="220">
        <v>11000000</v>
      </c>
    </row>
    <row r="2158" spans="1:4" ht="15.75" x14ac:dyDescent="0.25">
      <c r="A2158" s="251">
        <v>30</v>
      </c>
      <c r="B2158" s="98" t="s">
        <v>2322</v>
      </c>
      <c r="C2158" s="220">
        <v>90000000</v>
      </c>
      <c r="D2158" s="220">
        <v>90000000</v>
      </c>
    </row>
    <row r="2159" spans="1:4" ht="15.75" x14ac:dyDescent="0.25">
      <c r="A2159" s="250">
        <v>31</v>
      </c>
      <c r="B2159" s="98" t="s">
        <v>2323</v>
      </c>
      <c r="C2159" s="220">
        <v>0</v>
      </c>
      <c r="D2159" s="220">
        <v>5000000</v>
      </c>
    </row>
    <row r="2160" spans="1:4" ht="15.75" x14ac:dyDescent="0.25">
      <c r="A2160" s="250">
        <v>32</v>
      </c>
      <c r="B2160" s="98" t="s">
        <v>2324</v>
      </c>
      <c r="C2160" s="220">
        <v>0</v>
      </c>
      <c r="D2160" s="220">
        <v>30000000</v>
      </c>
    </row>
    <row r="2161" spans="1:4" ht="15.75" x14ac:dyDescent="0.25">
      <c r="A2161" s="250">
        <v>33</v>
      </c>
      <c r="B2161" s="98" t="s">
        <v>2325</v>
      </c>
      <c r="C2161" s="220">
        <v>0</v>
      </c>
      <c r="D2161" s="220">
        <v>40000000</v>
      </c>
    </row>
    <row r="2162" spans="1:4" ht="15.75" x14ac:dyDescent="0.25">
      <c r="A2162" s="250">
        <v>34</v>
      </c>
      <c r="B2162" s="98" t="s">
        <v>2326</v>
      </c>
      <c r="C2162" s="220">
        <v>0</v>
      </c>
      <c r="D2162" s="220"/>
    </row>
    <row r="2163" spans="1:4" ht="15.75" x14ac:dyDescent="0.25">
      <c r="A2163" s="250">
        <v>35</v>
      </c>
      <c r="B2163" s="98" t="s">
        <v>2327</v>
      </c>
      <c r="C2163" s="252">
        <v>25000000</v>
      </c>
      <c r="D2163" s="252">
        <v>5000000</v>
      </c>
    </row>
    <row r="2164" spans="1:4" ht="15.75" x14ac:dyDescent="0.25">
      <c r="A2164" s="250">
        <v>36</v>
      </c>
      <c r="B2164" s="98" t="s">
        <v>2328</v>
      </c>
      <c r="C2164" s="252">
        <v>50000000</v>
      </c>
      <c r="D2164" s="252">
        <v>60000000</v>
      </c>
    </row>
    <row r="2165" spans="1:4" ht="15.75" x14ac:dyDescent="0.25">
      <c r="A2165" s="250">
        <v>37</v>
      </c>
      <c r="B2165" s="98" t="s">
        <v>2329</v>
      </c>
      <c r="C2165" s="252">
        <v>50000000</v>
      </c>
      <c r="D2165" s="252">
        <v>5000000</v>
      </c>
    </row>
    <row r="2166" spans="1:4" ht="15.75" x14ac:dyDescent="0.25">
      <c r="A2166" s="243">
        <v>38</v>
      </c>
      <c r="B2166" s="98" t="s">
        <v>2330</v>
      </c>
      <c r="C2166" s="252">
        <v>0</v>
      </c>
      <c r="D2166" s="252">
        <v>50000000</v>
      </c>
    </row>
    <row r="2167" spans="1:4" ht="15.75" x14ac:dyDescent="0.25">
      <c r="A2167" s="243"/>
      <c r="B2167" s="98"/>
      <c r="C2167" s="252"/>
      <c r="D2167" s="252"/>
    </row>
    <row r="2168" spans="1:4" ht="16.5" thickBot="1" x14ac:dyDescent="0.3">
      <c r="A2168" s="175"/>
      <c r="B2168" s="99" t="s">
        <v>1841</v>
      </c>
      <c r="C2168" s="23">
        <f>SUM(C2125:C2166)</f>
        <v>2480000000</v>
      </c>
      <c r="D2168" s="23">
        <f>SUM(D2125:D2166)</f>
        <v>2230000000</v>
      </c>
    </row>
    <row r="2169" spans="1:4" ht="15.75" x14ac:dyDescent="0.25">
      <c r="A2169" s="149"/>
      <c r="B2169" s="99"/>
      <c r="C2169" s="29"/>
      <c r="D2169" s="29"/>
    </row>
    <row r="2170" spans="1:4" ht="15.75" x14ac:dyDescent="0.25">
      <c r="A2170" s="149"/>
      <c r="B2170" s="99"/>
      <c r="C2170" s="29"/>
      <c r="D2170" s="29"/>
    </row>
    <row r="2171" spans="1:4" ht="23.25" x14ac:dyDescent="0.35">
      <c r="A2171" s="149">
        <v>72</v>
      </c>
      <c r="B2171" s="92" t="s">
        <v>0</v>
      </c>
      <c r="C2171" s="220"/>
      <c r="D2171" s="220"/>
    </row>
    <row r="2172" spans="1:4" ht="15.75" x14ac:dyDescent="0.25">
      <c r="A2172" s="149"/>
      <c r="B2172" s="94"/>
      <c r="C2172" s="220"/>
      <c r="D2172" s="220"/>
    </row>
    <row r="2173" spans="1:4" ht="16.5" x14ac:dyDescent="0.3">
      <c r="A2173" s="143"/>
      <c r="B2173" s="94" t="s">
        <v>859</v>
      </c>
      <c r="C2173" s="3"/>
      <c r="D2173" s="3"/>
    </row>
    <row r="2174" spans="1:4" ht="15.75" x14ac:dyDescent="0.25">
      <c r="A2174" s="175"/>
      <c r="B2174" s="94" t="s">
        <v>2286</v>
      </c>
      <c r="C2174" s="3"/>
      <c r="D2174" s="3"/>
    </row>
    <row r="2175" spans="1:4" ht="16.5" thickBot="1" x14ac:dyDescent="0.3">
      <c r="A2175" s="175"/>
      <c r="B2175" s="94"/>
      <c r="C2175" s="253"/>
      <c r="D2175" s="253"/>
    </row>
    <row r="2176" spans="1:4" ht="15.75" x14ac:dyDescent="0.25">
      <c r="A2176" s="254" t="s">
        <v>861</v>
      </c>
      <c r="B2176" s="200" t="s">
        <v>4</v>
      </c>
      <c r="C2176" s="255" t="s">
        <v>5</v>
      </c>
      <c r="D2176" s="255" t="s">
        <v>5</v>
      </c>
    </row>
    <row r="2177" spans="1:4" ht="15.75" x14ac:dyDescent="0.25">
      <c r="A2177" s="256" t="s">
        <v>6</v>
      </c>
      <c r="B2177" s="98"/>
      <c r="C2177" s="5" t="s">
        <v>7</v>
      </c>
      <c r="D2177" s="5" t="s">
        <v>7</v>
      </c>
    </row>
    <row r="2178" spans="1:4" ht="15.75" x14ac:dyDescent="0.25">
      <c r="A2178" s="250"/>
      <c r="B2178" s="98"/>
      <c r="C2178" s="5">
        <v>2011</v>
      </c>
      <c r="D2178" s="5">
        <v>2012</v>
      </c>
    </row>
    <row r="2179" spans="1:4" ht="16.5" thickBot="1" x14ac:dyDescent="0.3">
      <c r="A2179" s="257"/>
      <c r="B2179" s="103"/>
      <c r="C2179" s="13" t="s">
        <v>299</v>
      </c>
      <c r="D2179" s="13" t="s">
        <v>299</v>
      </c>
    </row>
    <row r="2180" spans="1:4" ht="15.75" x14ac:dyDescent="0.25">
      <c r="A2180" s="258"/>
      <c r="B2180" s="98"/>
      <c r="C2180" s="11"/>
      <c r="D2180" s="11"/>
    </row>
    <row r="2181" spans="1:4" ht="15.75" x14ac:dyDescent="0.25">
      <c r="A2181" s="258">
        <v>39</v>
      </c>
      <c r="B2181" s="186" t="s">
        <v>2331</v>
      </c>
      <c r="C2181" s="11"/>
      <c r="D2181" s="11"/>
    </row>
    <row r="2182" spans="1:4" ht="15.75" x14ac:dyDescent="0.25">
      <c r="A2182" s="258"/>
      <c r="B2182" s="98" t="s">
        <v>2332</v>
      </c>
      <c r="C2182" s="26">
        <v>10000000</v>
      </c>
      <c r="D2182" s="26">
        <v>20000000</v>
      </c>
    </row>
    <row r="2183" spans="1:4" ht="15.75" x14ac:dyDescent="0.25">
      <c r="A2183" s="250"/>
      <c r="B2183" s="98" t="s">
        <v>2333</v>
      </c>
      <c r="C2183" s="26"/>
      <c r="D2183" s="26"/>
    </row>
    <row r="2184" spans="1:4" ht="15.75" x14ac:dyDescent="0.25">
      <c r="A2184" s="250"/>
      <c r="B2184" s="98" t="s">
        <v>2334</v>
      </c>
      <c r="C2184" s="26">
        <v>12500000</v>
      </c>
      <c r="D2184" s="26">
        <v>12000000</v>
      </c>
    </row>
    <row r="2185" spans="1:4" ht="15.75" x14ac:dyDescent="0.25">
      <c r="A2185" s="250"/>
      <c r="B2185" s="98" t="s">
        <v>2335</v>
      </c>
      <c r="C2185" s="26">
        <v>15000000</v>
      </c>
      <c r="D2185" s="26">
        <v>10000000</v>
      </c>
    </row>
    <row r="2186" spans="1:4" ht="15.75" x14ac:dyDescent="0.25">
      <c r="A2186" s="250"/>
      <c r="B2186" s="98" t="s">
        <v>2336</v>
      </c>
      <c r="C2186" s="26">
        <v>30000000</v>
      </c>
      <c r="D2186" s="26">
        <v>0</v>
      </c>
    </row>
    <row r="2187" spans="1:4" ht="15.75" x14ac:dyDescent="0.25">
      <c r="A2187" s="250"/>
      <c r="B2187" s="98" t="s">
        <v>2337</v>
      </c>
      <c r="C2187" s="26">
        <v>4000000</v>
      </c>
      <c r="D2187" s="26">
        <v>2000000</v>
      </c>
    </row>
    <row r="2188" spans="1:4" ht="15.75" x14ac:dyDescent="0.25">
      <c r="A2188" s="250"/>
      <c r="B2188" s="98" t="s">
        <v>2338</v>
      </c>
      <c r="C2188" s="26">
        <v>15000000</v>
      </c>
      <c r="D2188" s="26">
        <v>10000000</v>
      </c>
    </row>
    <row r="2189" spans="1:4" ht="15.75" x14ac:dyDescent="0.25">
      <c r="A2189" s="250"/>
      <c r="B2189" s="98" t="s">
        <v>2339</v>
      </c>
      <c r="C2189" s="26">
        <v>15000000</v>
      </c>
      <c r="D2189" s="26">
        <v>5000000</v>
      </c>
    </row>
    <row r="2190" spans="1:4" ht="15.75" x14ac:dyDescent="0.25">
      <c r="A2190" s="250"/>
      <c r="B2190" s="98" t="s">
        <v>2340</v>
      </c>
      <c r="C2190" s="26">
        <v>12000000</v>
      </c>
      <c r="D2190" s="26">
        <v>4000000</v>
      </c>
    </row>
    <row r="2191" spans="1:4" ht="15.75" x14ac:dyDescent="0.25">
      <c r="A2191" s="250"/>
      <c r="B2191" s="98" t="s">
        <v>2341</v>
      </c>
      <c r="C2191" s="26">
        <v>1750000</v>
      </c>
      <c r="D2191" s="26">
        <v>1000000</v>
      </c>
    </row>
    <row r="2192" spans="1:4" ht="15.75" x14ac:dyDescent="0.25">
      <c r="A2192" s="250"/>
      <c r="B2192" s="98" t="s">
        <v>2342</v>
      </c>
      <c r="C2192" s="26">
        <v>20000000</v>
      </c>
      <c r="D2192" s="26">
        <v>10000000</v>
      </c>
    </row>
    <row r="2193" spans="1:4" ht="15.75" x14ac:dyDescent="0.25">
      <c r="A2193" s="250"/>
      <c r="B2193" s="98" t="s">
        <v>2343</v>
      </c>
      <c r="C2193" s="26">
        <v>0</v>
      </c>
      <c r="D2193" s="26">
        <v>0</v>
      </c>
    </row>
    <row r="2194" spans="1:4" ht="15.75" x14ac:dyDescent="0.25">
      <c r="A2194" s="250"/>
      <c r="B2194" s="98" t="s">
        <v>2344</v>
      </c>
      <c r="C2194" s="26">
        <v>35000000</v>
      </c>
      <c r="D2194" s="26">
        <v>10000000</v>
      </c>
    </row>
    <row r="2195" spans="1:4" ht="15.75" x14ac:dyDescent="0.25">
      <c r="A2195" s="250"/>
      <c r="B2195" s="98" t="s">
        <v>2345</v>
      </c>
      <c r="C2195" s="26">
        <v>1400000</v>
      </c>
      <c r="D2195" s="26">
        <v>1000000</v>
      </c>
    </row>
    <row r="2196" spans="1:4" ht="15.75" x14ac:dyDescent="0.25">
      <c r="A2196" s="250"/>
      <c r="B2196" s="98" t="s">
        <v>2346</v>
      </c>
      <c r="C2196" s="26">
        <v>12000000</v>
      </c>
      <c r="D2196" s="26">
        <v>10000000</v>
      </c>
    </row>
    <row r="2197" spans="1:4" ht="15.75" x14ac:dyDescent="0.25">
      <c r="A2197" s="243"/>
      <c r="B2197" s="98" t="s">
        <v>2347</v>
      </c>
      <c r="C2197" s="26"/>
    </row>
    <row r="2198" spans="1:4" ht="15.75" x14ac:dyDescent="0.25">
      <c r="A2198" s="243"/>
      <c r="B2198" s="98" t="s">
        <v>2348</v>
      </c>
      <c r="C2198" s="26">
        <v>5000000</v>
      </c>
      <c r="D2198" s="26">
        <v>5000000</v>
      </c>
    </row>
    <row r="2199" spans="1:4" ht="16.5" thickBot="1" x14ac:dyDescent="0.3">
      <c r="A2199" s="243"/>
      <c r="B2199" s="99" t="s">
        <v>1841</v>
      </c>
      <c r="C2199" s="223">
        <f>SUM(C2182:C2198)</f>
        <v>188650000</v>
      </c>
      <c r="D2199" s="223">
        <f>SUM(D2182:D2198)</f>
        <v>100000000</v>
      </c>
    </row>
    <row r="2200" spans="1:4" ht="15.75" x14ac:dyDescent="0.25">
      <c r="A2200" s="243"/>
      <c r="B2200" s="99"/>
      <c r="C2200" s="224"/>
      <c r="D2200" s="224"/>
    </row>
    <row r="2201" spans="1:4" ht="15.75" x14ac:dyDescent="0.25">
      <c r="A2201" s="258">
        <v>40</v>
      </c>
      <c r="B2201" s="186" t="s">
        <v>2349</v>
      </c>
      <c r="C2201" s="11"/>
      <c r="D2201" s="11"/>
    </row>
    <row r="2202" spans="1:4" ht="15.75" x14ac:dyDescent="0.25">
      <c r="A2202" s="243"/>
      <c r="B2202" s="205" t="s">
        <v>2350</v>
      </c>
      <c r="C2202" s="242">
        <v>23000000</v>
      </c>
      <c r="D2202" s="242">
        <v>30000000</v>
      </c>
    </row>
    <row r="2203" spans="1:4" ht="15.75" x14ac:dyDescent="0.25">
      <c r="A2203" s="243"/>
      <c r="B2203" s="205" t="s">
        <v>2351</v>
      </c>
      <c r="C2203" s="242">
        <v>70000000</v>
      </c>
      <c r="D2203" s="242">
        <v>222000000</v>
      </c>
    </row>
    <row r="2204" spans="1:4" ht="15.75" x14ac:dyDescent="0.25">
      <c r="A2204" s="243"/>
      <c r="B2204" s="205" t="s">
        <v>2352</v>
      </c>
      <c r="C2204" s="242">
        <v>0</v>
      </c>
      <c r="D2204" s="242">
        <v>10000000</v>
      </c>
    </row>
    <row r="2205" spans="1:4" ht="15.75" x14ac:dyDescent="0.25">
      <c r="A2205" s="243"/>
      <c r="B2205" s="205" t="s">
        <v>2353</v>
      </c>
      <c r="C2205" s="242"/>
      <c r="D2205" s="242">
        <v>19509555</v>
      </c>
    </row>
    <row r="2206" spans="1:4" ht="15.75" x14ac:dyDescent="0.25">
      <c r="A2206" s="243"/>
      <c r="B2206" s="160" t="s">
        <v>2354</v>
      </c>
      <c r="C2206" s="242"/>
      <c r="D2206" s="242"/>
    </row>
    <row r="2207" spans="1:4" ht="15.75" x14ac:dyDescent="0.25">
      <c r="A2207" s="243"/>
      <c r="B2207" s="205" t="s">
        <v>2355</v>
      </c>
      <c r="C2207" s="242">
        <v>0</v>
      </c>
      <c r="D2207" s="242">
        <v>1094490445</v>
      </c>
    </row>
    <row r="2208" spans="1:4" ht="15.75" x14ac:dyDescent="0.25">
      <c r="A2208" s="243"/>
      <c r="B2208" s="205" t="s">
        <v>2356</v>
      </c>
      <c r="C2208" s="242"/>
      <c r="D2208" s="242"/>
    </row>
    <row r="2209" spans="1:4" ht="15.75" x14ac:dyDescent="0.25">
      <c r="A2209" s="243"/>
      <c r="B2209" s="205" t="s">
        <v>2357</v>
      </c>
      <c r="C2209" s="242"/>
      <c r="D2209" s="242"/>
    </row>
    <row r="2210" spans="1:4" ht="15.75" x14ac:dyDescent="0.25">
      <c r="A2210" s="243"/>
      <c r="B2210" s="205" t="s">
        <v>2358</v>
      </c>
      <c r="C2210" s="242"/>
      <c r="D2210" s="242"/>
    </row>
    <row r="2211" spans="1:4" ht="15.75" x14ac:dyDescent="0.25">
      <c r="A2211" s="243"/>
      <c r="B2211" s="205" t="s">
        <v>2359</v>
      </c>
      <c r="C2211" s="242"/>
      <c r="D2211" s="242"/>
    </row>
    <row r="2212" spans="1:4" ht="15.75" x14ac:dyDescent="0.25">
      <c r="A2212" s="243"/>
      <c r="B2212" s="205" t="s">
        <v>2360</v>
      </c>
      <c r="C2212" s="242"/>
      <c r="D2212" s="242"/>
    </row>
    <row r="2213" spans="1:4" ht="15.75" x14ac:dyDescent="0.25">
      <c r="A2213" s="243"/>
      <c r="B2213" s="205" t="s">
        <v>2361</v>
      </c>
      <c r="C2213" s="242"/>
      <c r="D2213" s="242"/>
    </row>
    <row r="2214" spans="1:4" ht="15.75" x14ac:dyDescent="0.25">
      <c r="A2214" s="243"/>
      <c r="B2214" s="205" t="s">
        <v>2362</v>
      </c>
      <c r="C2214" s="242"/>
      <c r="D2214" s="242"/>
    </row>
    <row r="2215" spans="1:4" ht="16.5" thickBot="1" x14ac:dyDescent="0.3">
      <c r="A2215" s="173"/>
      <c r="B2215" s="99" t="s">
        <v>1000</v>
      </c>
      <c r="C2215" s="231">
        <f>SUM(C2201:C2214)</f>
        <v>93000000</v>
      </c>
      <c r="D2215" s="231">
        <f>SUM(D2201:D2214)</f>
        <v>1376000000</v>
      </c>
    </row>
    <row r="2216" spans="1:4" ht="15.75" x14ac:dyDescent="0.25">
      <c r="A2216" s="173"/>
      <c r="B2216" s="99"/>
      <c r="C2216" s="248"/>
      <c r="D2216" s="248"/>
    </row>
    <row r="2217" spans="1:4" ht="15.75" x14ac:dyDescent="0.25">
      <c r="A2217" s="173"/>
      <c r="B2217" s="99"/>
      <c r="C2217" s="248"/>
      <c r="D2217" s="248"/>
    </row>
    <row r="2218" spans="1:4" ht="16.5" thickBot="1" x14ac:dyDescent="0.3">
      <c r="A2218" s="149"/>
      <c r="B2218" s="99" t="s">
        <v>2363</v>
      </c>
      <c r="C2218" s="231">
        <f>C2215+C2199+C2168</f>
        <v>2761650000</v>
      </c>
      <c r="D2218" s="231">
        <f>D2215+D2199+D2168</f>
        <v>3706000000</v>
      </c>
    </row>
    <row r="2219" spans="1:4" ht="15.75" x14ac:dyDescent="0.25">
      <c r="A2219" s="149"/>
      <c r="B2219" s="91"/>
      <c r="C2219" s="11"/>
      <c r="D2219" s="11"/>
    </row>
    <row r="2220" spans="1:4" ht="23.25" x14ac:dyDescent="0.35">
      <c r="A2220" s="149"/>
      <c r="B2220" s="92" t="s">
        <v>0</v>
      </c>
      <c r="C2220" s="11"/>
      <c r="D2220" s="11">
        <v>73</v>
      </c>
    </row>
    <row r="2221" spans="1:4" ht="15.75" x14ac:dyDescent="0.25">
      <c r="A2221" s="149"/>
      <c r="B2221" s="94"/>
      <c r="C2221" s="3"/>
      <c r="D2221" s="3"/>
    </row>
    <row r="2222" spans="1:4" ht="15.75" x14ac:dyDescent="0.25">
      <c r="A2222" s="149"/>
      <c r="B2222" s="94" t="s">
        <v>859</v>
      </c>
      <c r="C2222" s="3"/>
      <c r="D2222" s="3"/>
    </row>
    <row r="2223" spans="1:4" ht="15.75" x14ac:dyDescent="0.25">
      <c r="A2223" s="175"/>
      <c r="B2223" s="94" t="s">
        <v>2364</v>
      </c>
      <c r="C2223" s="3"/>
      <c r="D2223" s="3"/>
    </row>
    <row r="2224" spans="1:4" ht="16.5" thickBot="1" x14ac:dyDescent="0.3">
      <c r="A2224" s="175"/>
      <c r="B2224" s="94"/>
      <c r="C2224" s="3"/>
      <c r="D2224" s="3"/>
    </row>
    <row r="2225" spans="1:4" ht="15.75" x14ac:dyDescent="0.25">
      <c r="A2225" s="254" t="s">
        <v>861</v>
      </c>
      <c r="B2225" s="200" t="s">
        <v>4</v>
      </c>
      <c r="C2225" s="255" t="s">
        <v>5</v>
      </c>
      <c r="D2225" s="255" t="s">
        <v>5</v>
      </c>
    </row>
    <row r="2226" spans="1:4" ht="15.75" x14ac:dyDescent="0.25">
      <c r="A2226" s="256" t="s">
        <v>6</v>
      </c>
      <c r="B2226" s="98"/>
      <c r="C2226" s="5" t="s">
        <v>7</v>
      </c>
      <c r="D2226" s="5" t="s">
        <v>7</v>
      </c>
    </row>
    <row r="2227" spans="1:4" ht="15.75" x14ac:dyDescent="0.25">
      <c r="A2227" s="250"/>
      <c r="B2227" s="98"/>
      <c r="C2227" s="5">
        <v>2011</v>
      </c>
      <c r="D2227" s="5">
        <v>2012</v>
      </c>
    </row>
    <row r="2228" spans="1:4" ht="16.5" thickBot="1" x14ac:dyDescent="0.3">
      <c r="A2228" s="257"/>
      <c r="B2228" s="103"/>
      <c r="C2228" s="13" t="s">
        <v>299</v>
      </c>
      <c r="D2228" s="13" t="s">
        <v>299</v>
      </c>
    </row>
    <row r="2229" spans="1:4" ht="15.75" x14ac:dyDescent="0.25">
      <c r="A2229" s="258"/>
      <c r="B2229" s="204" t="s">
        <v>2365</v>
      </c>
      <c r="C2229" s="5"/>
      <c r="D2229" s="5"/>
    </row>
    <row r="2230" spans="1:4" ht="15.75" x14ac:dyDescent="0.25">
      <c r="A2230" s="258"/>
      <c r="B2230" s="204"/>
      <c r="C2230" s="5"/>
      <c r="D2230" s="5"/>
    </row>
    <row r="2231" spans="1:4" ht="15.75" x14ac:dyDescent="0.25">
      <c r="A2231" s="258">
        <v>1</v>
      </c>
      <c r="B2231" s="186" t="s">
        <v>2366</v>
      </c>
      <c r="C2231" s="11"/>
      <c r="D2231" s="11"/>
    </row>
    <row r="2232" spans="1:4" ht="15.75" x14ac:dyDescent="0.25">
      <c r="A2232" s="250"/>
      <c r="B2232" s="186" t="s">
        <v>2367</v>
      </c>
      <c r="C2232" s="11"/>
      <c r="D2232" s="11"/>
    </row>
    <row r="2233" spans="1:4" ht="15.75" x14ac:dyDescent="0.25">
      <c r="A2233" s="250"/>
      <c r="B2233" s="115" t="s">
        <v>2368</v>
      </c>
      <c r="C2233" s="11"/>
      <c r="D2233" s="11"/>
    </row>
    <row r="2234" spans="1:4" ht="15.75" x14ac:dyDescent="0.25">
      <c r="A2234" s="250"/>
      <c r="B2234" s="115" t="s">
        <v>2369</v>
      </c>
      <c r="C2234" s="220"/>
      <c r="D2234" s="220"/>
    </row>
    <row r="2235" spans="1:4" ht="15.75" x14ac:dyDescent="0.25">
      <c r="A2235" s="250"/>
      <c r="B2235" s="98" t="s">
        <v>2370</v>
      </c>
      <c r="C2235" s="220">
        <v>0</v>
      </c>
      <c r="D2235" s="220">
        <v>40000000</v>
      </c>
    </row>
    <row r="2236" spans="1:4" ht="15.75" x14ac:dyDescent="0.25">
      <c r="A2236" s="250"/>
      <c r="B2236" s="98" t="s">
        <v>2371</v>
      </c>
      <c r="C2236" s="220">
        <v>23000000</v>
      </c>
      <c r="D2236" s="220">
        <v>25000000</v>
      </c>
    </row>
    <row r="2237" spans="1:4" ht="15.75" x14ac:dyDescent="0.25">
      <c r="A2237" s="250"/>
      <c r="B2237" s="98" t="s">
        <v>2372</v>
      </c>
      <c r="C2237" s="220">
        <v>0</v>
      </c>
      <c r="D2237" s="220">
        <v>25000000</v>
      </c>
    </row>
    <row r="2238" spans="1:4" ht="15.75" x14ac:dyDescent="0.25">
      <c r="A2238" s="250"/>
      <c r="B2238" s="115" t="s">
        <v>2373</v>
      </c>
      <c r="C2238" s="220"/>
      <c r="D2238" s="220"/>
    </row>
    <row r="2239" spans="1:4" ht="15.75" x14ac:dyDescent="0.25">
      <c r="A2239" s="250"/>
      <c r="B2239" s="98" t="s">
        <v>2374</v>
      </c>
      <c r="C2239" s="220">
        <v>300000000</v>
      </c>
      <c r="D2239" s="220">
        <v>300000000</v>
      </c>
    </row>
    <row r="2240" spans="1:4" ht="15.75" x14ac:dyDescent="0.25">
      <c r="A2240" s="250"/>
      <c r="B2240" s="98" t="s">
        <v>2375</v>
      </c>
      <c r="C2240" s="220">
        <v>150000000</v>
      </c>
      <c r="D2240" s="220">
        <v>25000000</v>
      </c>
    </row>
    <row r="2241" spans="1:4" ht="15.75" x14ac:dyDescent="0.25">
      <c r="A2241" s="250"/>
      <c r="B2241" s="98" t="s">
        <v>2376</v>
      </c>
      <c r="C2241" s="220">
        <v>0</v>
      </c>
      <c r="D2241" s="220">
        <v>25000000</v>
      </c>
    </row>
    <row r="2242" spans="1:4" ht="15.75" x14ac:dyDescent="0.25">
      <c r="A2242" s="250"/>
      <c r="B2242" s="98" t="s">
        <v>2377</v>
      </c>
      <c r="C2242" s="220">
        <v>120000000</v>
      </c>
      <c r="D2242" s="220">
        <v>25000000</v>
      </c>
    </row>
    <row r="2243" spans="1:4" ht="15.75" x14ac:dyDescent="0.25">
      <c r="A2243" s="250"/>
      <c r="B2243" s="98" t="s">
        <v>2378</v>
      </c>
      <c r="C2243" s="220">
        <v>120000000</v>
      </c>
      <c r="D2243" s="220">
        <v>25000000</v>
      </c>
    </row>
    <row r="2244" spans="1:4" ht="15.75" x14ac:dyDescent="0.25">
      <c r="A2244" s="250"/>
      <c r="B2244" s="98" t="s">
        <v>2379</v>
      </c>
      <c r="C2244" s="220">
        <v>100000000</v>
      </c>
      <c r="D2244" s="220">
        <v>25000000</v>
      </c>
    </row>
    <row r="2245" spans="1:4" ht="15.75" x14ac:dyDescent="0.25">
      <c r="A2245" s="250"/>
      <c r="B2245" s="115" t="s">
        <v>2380</v>
      </c>
      <c r="C2245" s="220"/>
      <c r="D2245" s="220"/>
    </row>
    <row r="2246" spans="1:4" ht="15.75" x14ac:dyDescent="0.25">
      <c r="A2246" s="250"/>
      <c r="B2246" s="98" t="s">
        <v>2381</v>
      </c>
      <c r="C2246" s="220">
        <v>40000000</v>
      </c>
      <c r="D2246" s="220">
        <v>160000000</v>
      </c>
    </row>
    <row r="2247" spans="1:4" ht="15.75" x14ac:dyDescent="0.25">
      <c r="A2247" s="250"/>
      <c r="B2247" s="115" t="s">
        <v>2382</v>
      </c>
      <c r="C2247" s="220"/>
      <c r="D2247" s="220"/>
    </row>
    <row r="2248" spans="1:4" ht="15.75" x14ac:dyDescent="0.25">
      <c r="A2248" s="250"/>
      <c r="B2248" s="98" t="s">
        <v>2383</v>
      </c>
      <c r="C2248" s="220">
        <v>60000000</v>
      </c>
      <c r="D2248" s="220">
        <v>30000000</v>
      </c>
    </row>
    <row r="2249" spans="1:4" ht="15.75" x14ac:dyDescent="0.25">
      <c r="A2249" s="250"/>
      <c r="B2249" s="98" t="s">
        <v>2384</v>
      </c>
      <c r="C2249" s="220"/>
      <c r="D2249" s="220"/>
    </row>
    <row r="2250" spans="1:4" ht="15.75" x14ac:dyDescent="0.25">
      <c r="A2250" s="250"/>
      <c r="B2250" s="98" t="s">
        <v>2385</v>
      </c>
      <c r="C2250" s="220">
        <v>0</v>
      </c>
      <c r="D2250" s="220">
        <v>50000000</v>
      </c>
    </row>
    <row r="2251" spans="1:4" ht="15.75" x14ac:dyDescent="0.25">
      <c r="A2251" s="250">
        <v>2</v>
      </c>
      <c r="B2251" s="186" t="s">
        <v>2386</v>
      </c>
      <c r="C2251" s="220"/>
      <c r="D2251" s="220"/>
    </row>
    <row r="2252" spans="1:4" ht="15.75" x14ac:dyDescent="0.25">
      <c r="A2252" s="250"/>
      <c r="B2252" s="98" t="s">
        <v>2387</v>
      </c>
      <c r="C2252" s="220"/>
      <c r="D2252" s="220"/>
    </row>
    <row r="2253" spans="1:4" ht="15.75" x14ac:dyDescent="0.25">
      <c r="A2253" s="250"/>
      <c r="B2253" s="98" t="s">
        <v>2388</v>
      </c>
      <c r="C2253" s="220">
        <v>0</v>
      </c>
      <c r="D2253" s="220">
        <v>50000000</v>
      </c>
    </row>
    <row r="2254" spans="1:4" ht="15.75" x14ac:dyDescent="0.25">
      <c r="A2254" s="250">
        <v>3</v>
      </c>
      <c r="B2254" s="186" t="s">
        <v>2389</v>
      </c>
      <c r="C2254" s="220"/>
      <c r="D2254" s="220"/>
    </row>
    <row r="2255" spans="1:4" ht="15.75" x14ac:dyDescent="0.25">
      <c r="A2255" s="250"/>
      <c r="B2255" s="98" t="s">
        <v>2390</v>
      </c>
      <c r="C2255" s="220"/>
      <c r="D2255" s="220"/>
    </row>
    <row r="2256" spans="1:4" ht="15.75" x14ac:dyDescent="0.25">
      <c r="A2256" s="250"/>
      <c r="B2256" s="98" t="s">
        <v>2391</v>
      </c>
      <c r="C2256" s="111"/>
      <c r="D2256" s="111"/>
    </row>
    <row r="2257" spans="1:4" ht="15.75" x14ac:dyDescent="0.25">
      <c r="A2257" s="250"/>
      <c r="B2257" s="98" t="s">
        <v>2392</v>
      </c>
      <c r="C2257" s="220">
        <v>10000000</v>
      </c>
      <c r="D2257" s="220">
        <v>50000000</v>
      </c>
    </row>
    <row r="2258" spans="1:4" ht="15.75" x14ac:dyDescent="0.25">
      <c r="A2258" s="250"/>
      <c r="B2258" s="98" t="s">
        <v>2393</v>
      </c>
      <c r="C2258" s="220">
        <v>20000000</v>
      </c>
      <c r="D2258" s="220">
        <v>14000000</v>
      </c>
    </row>
    <row r="2259" spans="1:4" ht="15.75" x14ac:dyDescent="0.25">
      <c r="A2259" s="250"/>
      <c r="B2259" s="98" t="s">
        <v>2394</v>
      </c>
      <c r="C2259" s="220">
        <v>4000000</v>
      </c>
      <c r="D2259" s="220">
        <v>2000000</v>
      </c>
    </row>
    <row r="2260" spans="1:4" ht="15.75" x14ac:dyDescent="0.25">
      <c r="A2260" s="250"/>
      <c r="B2260" s="98" t="s">
        <v>2395</v>
      </c>
    </row>
    <row r="2261" spans="1:4" ht="15.75" x14ac:dyDescent="0.25">
      <c r="A2261" s="250"/>
      <c r="B2261" s="98" t="s">
        <v>2396</v>
      </c>
      <c r="C2261" s="220">
        <v>2000000</v>
      </c>
      <c r="D2261" s="220">
        <v>0</v>
      </c>
    </row>
    <row r="2262" spans="1:4" ht="15.75" x14ac:dyDescent="0.25">
      <c r="A2262" s="250"/>
      <c r="B2262" s="98" t="s">
        <v>2397</v>
      </c>
      <c r="C2262" s="220">
        <v>0</v>
      </c>
      <c r="D2262" s="220">
        <v>75000000</v>
      </c>
    </row>
    <row r="2263" spans="1:4" ht="15.75" x14ac:dyDescent="0.25">
      <c r="A2263" s="250"/>
      <c r="B2263" s="98" t="s">
        <v>2398</v>
      </c>
      <c r="C2263" s="220">
        <v>80000000</v>
      </c>
      <c r="D2263" s="230">
        <v>0</v>
      </c>
    </row>
    <row r="2264" spans="1:4" ht="15.75" x14ac:dyDescent="0.25">
      <c r="A2264" s="250"/>
      <c r="B2264" s="98" t="s">
        <v>2399</v>
      </c>
      <c r="C2264" s="220"/>
      <c r="D2264" s="230"/>
    </row>
    <row r="2265" spans="1:4" ht="15.75" x14ac:dyDescent="0.25">
      <c r="A2265" s="250"/>
      <c r="B2265" s="98" t="s">
        <v>2400</v>
      </c>
      <c r="C2265" s="220">
        <v>4000000</v>
      </c>
      <c r="D2265" s="230">
        <v>30000000</v>
      </c>
    </row>
    <row r="2266" spans="1:4" ht="15.75" x14ac:dyDescent="0.25">
      <c r="A2266" s="250"/>
      <c r="B2266" s="98" t="s">
        <v>2401</v>
      </c>
      <c r="C2266" s="220"/>
      <c r="D2266" s="230"/>
    </row>
    <row r="2267" spans="1:4" ht="15.75" x14ac:dyDescent="0.25">
      <c r="A2267" s="250">
        <v>4</v>
      </c>
      <c r="B2267" s="186" t="s">
        <v>2402</v>
      </c>
      <c r="C2267" s="220"/>
      <c r="D2267" s="220"/>
    </row>
    <row r="2268" spans="1:4" ht="15.75" x14ac:dyDescent="0.25">
      <c r="A2268" s="250"/>
      <c r="B2268" s="98" t="s">
        <v>2403</v>
      </c>
      <c r="C2268" s="220">
        <v>40000000</v>
      </c>
      <c r="D2268" s="220">
        <v>40000000</v>
      </c>
    </row>
    <row r="2269" spans="1:4" ht="15.75" x14ac:dyDescent="0.25">
      <c r="A2269" s="250"/>
      <c r="B2269" s="98" t="s">
        <v>2404</v>
      </c>
      <c r="C2269" s="220">
        <v>23000000</v>
      </c>
      <c r="D2269" s="220">
        <v>0</v>
      </c>
    </row>
    <row r="2270" spans="1:4" ht="15.75" x14ac:dyDescent="0.25">
      <c r="A2270" s="250"/>
      <c r="B2270" s="98" t="s">
        <v>2405</v>
      </c>
      <c r="C2270" s="220">
        <v>70000000</v>
      </c>
      <c r="D2270" s="220">
        <v>0</v>
      </c>
    </row>
    <row r="2271" spans="1:4" ht="15.75" x14ac:dyDescent="0.25">
      <c r="A2271" s="250"/>
      <c r="B2271" s="98" t="s">
        <v>2406</v>
      </c>
      <c r="C2271" s="220">
        <v>10000000</v>
      </c>
      <c r="D2271" s="220">
        <v>0</v>
      </c>
    </row>
    <row r="2272" spans="1:4" ht="15.75" x14ac:dyDescent="0.25">
      <c r="A2272" s="175"/>
      <c r="B2272" s="111"/>
      <c r="C2272" s="111"/>
      <c r="D2272" s="111"/>
    </row>
    <row r="2273" spans="1:4" ht="16.5" thickBot="1" x14ac:dyDescent="0.3">
      <c r="A2273" s="243"/>
      <c r="B2273" s="99" t="s">
        <v>1841</v>
      </c>
      <c r="C2273" s="259">
        <f>SUM(C2235:C2272)</f>
        <v>1176000000</v>
      </c>
      <c r="D2273" s="259">
        <f>SUM(D2235:D2272)</f>
        <v>1016000000</v>
      </c>
    </row>
    <row r="2274" spans="1:4" ht="16.5" thickTop="1" x14ac:dyDescent="0.25">
      <c r="A2274" s="175"/>
      <c r="B2274" s="111"/>
      <c r="C2274" s="111"/>
      <c r="D2274" s="111"/>
    </row>
    <row r="2275" spans="1:4" ht="15.75" x14ac:dyDescent="0.25">
      <c r="A2275" s="149"/>
      <c r="B2275" s="94"/>
      <c r="C2275" s="3"/>
      <c r="D2275" s="3"/>
    </row>
    <row r="2276" spans="1:4" ht="23.25" x14ac:dyDescent="0.35">
      <c r="A2276" s="149">
        <v>74</v>
      </c>
      <c r="B2276" s="92" t="s">
        <v>0</v>
      </c>
      <c r="C2276" s="42"/>
      <c r="D2276" s="42"/>
    </row>
    <row r="2277" spans="1:4" ht="15.75" x14ac:dyDescent="0.25">
      <c r="A2277" s="149"/>
      <c r="B2277" s="94"/>
      <c r="C2277" s="3"/>
      <c r="D2277" s="3"/>
    </row>
    <row r="2278" spans="1:4" ht="15.75" x14ac:dyDescent="0.25">
      <c r="A2278" s="149"/>
      <c r="B2278" s="94" t="s">
        <v>859</v>
      </c>
      <c r="C2278" s="260"/>
      <c r="D2278" s="260"/>
    </row>
    <row r="2279" spans="1:4" ht="15.75" x14ac:dyDescent="0.25">
      <c r="A2279" s="175"/>
      <c r="B2279" s="94" t="s">
        <v>2364</v>
      </c>
      <c r="C2279" s="3"/>
      <c r="D2279" s="3"/>
    </row>
    <row r="2280" spans="1:4" ht="15.75" x14ac:dyDescent="0.25">
      <c r="A2280" s="175"/>
      <c r="B2280" s="94"/>
      <c r="C2280" s="3"/>
      <c r="D2280" s="3"/>
    </row>
    <row r="2281" spans="1:4" ht="15.75" x14ac:dyDescent="0.25">
      <c r="A2281" s="96" t="s">
        <v>861</v>
      </c>
      <c r="B2281" s="96" t="s">
        <v>4</v>
      </c>
      <c r="C2281" s="9" t="s">
        <v>5</v>
      </c>
      <c r="D2281" s="9" t="s">
        <v>5</v>
      </c>
    </row>
    <row r="2282" spans="1:4" ht="15.75" x14ac:dyDescent="0.25">
      <c r="A2282" s="99" t="s">
        <v>6</v>
      </c>
      <c r="B2282" s="98"/>
      <c r="C2282" s="5" t="s">
        <v>7</v>
      </c>
      <c r="D2282" s="5" t="s">
        <v>7</v>
      </c>
    </row>
    <row r="2283" spans="1:4" ht="15.75" x14ac:dyDescent="0.25">
      <c r="A2283" s="243"/>
      <c r="B2283" s="98"/>
      <c r="C2283" s="5">
        <v>2011</v>
      </c>
      <c r="D2283" s="5">
        <v>2012</v>
      </c>
    </row>
    <row r="2284" spans="1:4" ht="16.5" thickBot="1" x14ac:dyDescent="0.3">
      <c r="A2284" s="245"/>
      <c r="B2284" s="103"/>
      <c r="C2284" s="13" t="s">
        <v>299</v>
      </c>
      <c r="D2284" s="13" t="s">
        <v>299</v>
      </c>
    </row>
    <row r="2285" spans="1:4" ht="15.75" x14ac:dyDescent="0.25">
      <c r="A2285" s="250">
        <v>5</v>
      </c>
      <c r="B2285" s="186" t="s">
        <v>2407</v>
      </c>
      <c r="C2285" s="220"/>
      <c r="D2285" s="220"/>
    </row>
    <row r="2286" spans="1:4" ht="15.75" x14ac:dyDescent="0.25">
      <c r="A2286" s="250"/>
      <c r="B2286" s="98" t="s">
        <v>2408</v>
      </c>
      <c r="C2286" s="220">
        <v>6000000</v>
      </c>
      <c r="D2286" s="220">
        <v>10000000</v>
      </c>
    </row>
    <row r="2287" spans="1:4" ht="15.75" x14ac:dyDescent="0.25">
      <c r="A2287" s="250"/>
      <c r="B2287" s="98" t="s">
        <v>2409</v>
      </c>
      <c r="C2287" s="220">
        <v>10000000</v>
      </c>
      <c r="D2287" s="220">
        <v>10000000</v>
      </c>
    </row>
    <row r="2288" spans="1:4" ht="15.75" x14ac:dyDescent="0.25">
      <c r="A2288" s="250"/>
      <c r="B2288" s="98" t="s">
        <v>2410</v>
      </c>
      <c r="C2288" s="220">
        <v>2000000</v>
      </c>
      <c r="D2288" s="220">
        <v>2000000</v>
      </c>
    </row>
    <row r="2289" spans="1:4" ht="15.75" x14ac:dyDescent="0.25">
      <c r="A2289" s="250"/>
      <c r="B2289" s="98" t="s">
        <v>2411</v>
      </c>
      <c r="C2289" s="252">
        <v>5000000</v>
      </c>
      <c r="D2289" s="252">
        <v>0</v>
      </c>
    </row>
    <row r="2290" spans="1:4" ht="15.75" x14ac:dyDescent="0.25">
      <c r="A2290" s="250"/>
      <c r="B2290" s="98" t="s">
        <v>2412</v>
      </c>
      <c r="C2290" s="252">
        <v>5000000</v>
      </c>
      <c r="D2290" s="252">
        <v>0</v>
      </c>
    </row>
    <row r="2291" spans="1:4" ht="15.75" x14ac:dyDescent="0.25">
      <c r="A2291" s="250"/>
      <c r="B2291" s="98" t="s">
        <v>2413</v>
      </c>
      <c r="C2291" s="220">
        <v>5000000</v>
      </c>
      <c r="D2291" s="220">
        <v>2000000</v>
      </c>
    </row>
    <row r="2292" spans="1:4" ht="15.75" x14ac:dyDescent="0.25">
      <c r="A2292" s="250"/>
      <c r="B2292" s="98" t="s">
        <v>2414</v>
      </c>
      <c r="C2292" s="220"/>
      <c r="D2292" s="220"/>
    </row>
    <row r="2293" spans="1:4" ht="15.75" x14ac:dyDescent="0.25">
      <c r="A2293" s="250"/>
      <c r="B2293" s="98" t="s">
        <v>2415</v>
      </c>
      <c r="C2293" s="252">
        <v>2000000</v>
      </c>
      <c r="D2293" s="252">
        <v>0</v>
      </c>
    </row>
    <row r="2294" spans="1:4" ht="15.75" x14ac:dyDescent="0.25">
      <c r="A2294" s="250"/>
      <c r="B2294" s="98" t="s">
        <v>2416</v>
      </c>
      <c r="C2294" s="261"/>
      <c r="D2294" s="261"/>
    </row>
    <row r="2295" spans="1:4" ht="15.75" x14ac:dyDescent="0.25">
      <c r="A2295" s="250"/>
      <c r="B2295" s="98" t="s">
        <v>2417</v>
      </c>
      <c r="C2295" s="220">
        <v>2000000</v>
      </c>
      <c r="D2295" s="220">
        <v>0</v>
      </c>
    </row>
    <row r="2296" spans="1:4" ht="15.75" x14ac:dyDescent="0.25">
      <c r="A2296" s="250"/>
      <c r="B2296" s="98" t="s">
        <v>2418</v>
      </c>
      <c r="C2296" s="252">
        <v>2000000</v>
      </c>
      <c r="D2296" s="252">
        <v>0</v>
      </c>
    </row>
    <row r="2297" spans="1:4" ht="15.75" x14ac:dyDescent="0.25">
      <c r="A2297" s="244"/>
      <c r="B2297" s="98" t="s">
        <v>2419</v>
      </c>
      <c r="C2297" s="252">
        <v>0</v>
      </c>
      <c r="D2297" s="252">
        <v>10000000</v>
      </c>
    </row>
    <row r="2298" spans="1:4" ht="16.5" thickBot="1" x14ac:dyDescent="0.3">
      <c r="A2298" s="244"/>
      <c r="B2298" s="99" t="s">
        <v>1841</v>
      </c>
      <c r="C2298" s="252"/>
      <c r="D2298" s="262">
        <f>SUM(D2286:D2297)</f>
        <v>34000000</v>
      </c>
    </row>
    <row r="2299" spans="1:4" ht="16.5" thickTop="1" x14ac:dyDescent="0.25">
      <c r="A2299" s="244">
        <v>6</v>
      </c>
      <c r="B2299" s="115" t="s">
        <v>907</v>
      </c>
      <c r="C2299" s="252"/>
      <c r="D2299" s="252"/>
    </row>
    <row r="2300" spans="1:4" ht="15.75" x14ac:dyDescent="0.25">
      <c r="A2300" s="250"/>
      <c r="B2300" s="98" t="s">
        <v>2420</v>
      </c>
      <c r="C2300" s="220">
        <v>140000000</v>
      </c>
      <c r="D2300" s="220">
        <v>182000000</v>
      </c>
    </row>
    <row r="2301" spans="1:4" ht="15.75" x14ac:dyDescent="0.25">
      <c r="A2301" s="243"/>
      <c r="B2301" s="98" t="s">
        <v>2421</v>
      </c>
      <c r="C2301" s="220">
        <v>0</v>
      </c>
      <c r="D2301" s="220">
        <v>35000000</v>
      </c>
    </row>
    <row r="2302" spans="1:4" ht="15.75" x14ac:dyDescent="0.25">
      <c r="A2302" s="175"/>
      <c r="B2302" s="98" t="s">
        <v>2422</v>
      </c>
      <c r="C2302" s="220">
        <v>10000000</v>
      </c>
      <c r="D2302" s="220">
        <v>0</v>
      </c>
    </row>
    <row r="2303" spans="1:4" ht="15.75" x14ac:dyDescent="0.25">
      <c r="A2303" s="250"/>
      <c r="B2303" s="98" t="s">
        <v>2423</v>
      </c>
      <c r="C2303" s="220">
        <v>200000000</v>
      </c>
      <c r="D2303" s="220">
        <v>0</v>
      </c>
    </row>
    <row r="2304" spans="1:4" ht="15.75" x14ac:dyDescent="0.25">
      <c r="A2304" s="250"/>
      <c r="B2304" s="98" t="s">
        <v>2424</v>
      </c>
      <c r="C2304" s="220">
        <v>5000000</v>
      </c>
      <c r="D2304" s="220">
        <v>20000000</v>
      </c>
    </row>
    <row r="2305" spans="1:4" ht="15.75" x14ac:dyDescent="0.25">
      <c r="A2305" s="250"/>
      <c r="B2305" s="98" t="s">
        <v>2425</v>
      </c>
      <c r="C2305" s="220">
        <v>35000000</v>
      </c>
      <c r="D2305" s="220">
        <v>0</v>
      </c>
    </row>
    <row r="2306" spans="1:4" ht="15.75" x14ac:dyDescent="0.25">
      <c r="A2306" s="250"/>
      <c r="B2306" s="98" t="s">
        <v>2426</v>
      </c>
      <c r="C2306" s="220"/>
      <c r="D2306" s="220"/>
    </row>
    <row r="2307" spans="1:4" ht="15.75" x14ac:dyDescent="0.25">
      <c r="A2307" s="250"/>
      <c r="B2307" s="98" t="s">
        <v>2427</v>
      </c>
      <c r="C2307" s="220">
        <v>60000000</v>
      </c>
      <c r="D2307" s="220">
        <v>210000000</v>
      </c>
    </row>
    <row r="2308" spans="1:4" ht="16.5" thickBot="1" x14ac:dyDescent="0.3">
      <c r="A2308" s="250"/>
      <c r="B2308" s="99" t="s">
        <v>1841</v>
      </c>
      <c r="C2308" s="220"/>
      <c r="D2308" s="263">
        <f>SUM(D2300:D2307)</f>
        <v>447000000</v>
      </c>
    </row>
    <row r="2309" spans="1:4" ht="16.5" thickTop="1" x14ac:dyDescent="0.25">
      <c r="A2309" s="250">
        <v>7</v>
      </c>
      <c r="B2309" s="186" t="s">
        <v>2428</v>
      </c>
      <c r="C2309" s="220"/>
      <c r="D2309" s="220"/>
    </row>
    <row r="2310" spans="1:4" ht="15.75" x14ac:dyDescent="0.25">
      <c r="A2310" s="250"/>
      <c r="B2310" s="98" t="s">
        <v>2429</v>
      </c>
      <c r="C2310" s="220">
        <v>0</v>
      </c>
      <c r="D2310" s="220">
        <v>2000000</v>
      </c>
    </row>
    <row r="2311" spans="1:4" ht="15.75" x14ac:dyDescent="0.25">
      <c r="A2311" s="250"/>
      <c r="B2311" s="98" t="s">
        <v>2430</v>
      </c>
      <c r="C2311" s="220">
        <v>2000000</v>
      </c>
      <c r="D2311" s="220">
        <v>0</v>
      </c>
    </row>
    <row r="2312" spans="1:4" ht="15.75" x14ac:dyDescent="0.25">
      <c r="A2312" s="250"/>
      <c r="B2312" s="98" t="s">
        <v>2431</v>
      </c>
      <c r="C2312" s="220">
        <v>50000000</v>
      </c>
      <c r="D2312" s="220">
        <v>59000000</v>
      </c>
    </row>
    <row r="2313" spans="1:4" ht="15.75" x14ac:dyDescent="0.25">
      <c r="A2313" s="175"/>
      <c r="B2313" s="98" t="s">
        <v>2432</v>
      </c>
      <c r="C2313" s="220">
        <v>5000000</v>
      </c>
      <c r="D2313" s="220">
        <v>2000000</v>
      </c>
    </row>
    <row r="2314" spans="1:4" ht="15.75" x14ac:dyDescent="0.25">
      <c r="A2314" s="175"/>
      <c r="B2314" s="98" t="s">
        <v>2433</v>
      </c>
      <c r="C2314" s="220">
        <v>120000000</v>
      </c>
      <c r="D2314" s="220">
        <v>70000000</v>
      </c>
    </row>
    <row r="2315" spans="1:4" ht="15.75" x14ac:dyDescent="0.25">
      <c r="A2315" s="175"/>
      <c r="B2315" s="98" t="s">
        <v>2434</v>
      </c>
      <c r="C2315" s="220">
        <v>2000000</v>
      </c>
      <c r="D2315" s="220">
        <v>1000000</v>
      </c>
    </row>
    <row r="2316" spans="1:4" ht="15.75" x14ac:dyDescent="0.25">
      <c r="A2316" s="175"/>
      <c r="B2316" s="98" t="s">
        <v>2435</v>
      </c>
    </row>
    <row r="2317" spans="1:4" ht="15.75" x14ac:dyDescent="0.25">
      <c r="A2317" s="175"/>
      <c r="B2317" s="98" t="s">
        <v>2436</v>
      </c>
      <c r="C2317" s="220">
        <v>10000000</v>
      </c>
      <c r="D2317" s="220">
        <v>3000000</v>
      </c>
    </row>
    <row r="2318" spans="1:4" ht="15.75" x14ac:dyDescent="0.25">
      <c r="A2318" s="175"/>
      <c r="B2318" s="98" t="s">
        <v>2437</v>
      </c>
    </row>
    <row r="2319" spans="1:4" ht="15.75" x14ac:dyDescent="0.25">
      <c r="A2319" s="175"/>
      <c r="B2319" s="98" t="s">
        <v>2438</v>
      </c>
      <c r="C2319" s="220">
        <v>50000000</v>
      </c>
      <c r="D2319" s="220">
        <v>437000000</v>
      </c>
    </row>
    <row r="2320" spans="1:4" ht="15.75" x14ac:dyDescent="0.25">
      <c r="A2320" s="250"/>
      <c r="B2320" s="98" t="s">
        <v>2439</v>
      </c>
      <c r="C2320" s="220">
        <v>20000000</v>
      </c>
      <c r="D2320" s="220">
        <v>40000000</v>
      </c>
    </row>
    <row r="2321" spans="1:4" ht="15.75" x14ac:dyDescent="0.25">
      <c r="A2321" s="250"/>
      <c r="B2321" s="164" t="s">
        <v>2440</v>
      </c>
      <c r="D2321" s="220">
        <v>0</v>
      </c>
    </row>
    <row r="2322" spans="1:4" ht="15.75" x14ac:dyDescent="0.25">
      <c r="A2322" s="250"/>
      <c r="B2322" s="98" t="s">
        <v>2441</v>
      </c>
      <c r="C2322" s="220">
        <v>2000000</v>
      </c>
      <c r="D2322" s="220">
        <v>0</v>
      </c>
    </row>
    <row r="2323" spans="1:4" ht="15.75" x14ac:dyDescent="0.25">
      <c r="A2323" s="250"/>
      <c r="B2323" s="98" t="s">
        <v>2442</v>
      </c>
      <c r="C2323" s="220">
        <v>3000000</v>
      </c>
      <c r="D2323" s="220">
        <v>2000000</v>
      </c>
    </row>
    <row r="2324" spans="1:4" ht="15.75" x14ac:dyDescent="0.25">
      <c r="A2324" s="243"/>
      <c r="B2324" s="98" t="s">
        <v>2443</v>
      </c>
      <c r="C2324" s="220">
        <v>2000000</v>
      </c>
      <c r="D2324" s="220">
        <v>0</v>
      </c>
    </row>
    <row r="2325" spans="1:4" ht="16.5" thickBot="1" x14ac:dyDescent="0.3">
      <c r="A2325" s="250"/>
      <c r="B2325" s="99" t="s">
        <v>1841</v>
      </c>
      <c r="C2325" s="259">
        <f>SUM(C2286:C2324)</f>
        <v>755000000</v>
      </c>
      <c r="D2325" s="263">
        <f>SUM(D2310:D2324)</f>
        <v>616000000</v>
      </c>
    </row>
    <row r="2326" spans="1:4" ht="17.25" thickTop="1" thickBot="1" x14ac:dyDescent="0.3">
      <c r="A2326" s="243"/>
      <c r="B2326" s="99" t="s">
        <v>2444</v>
      </c>
      <c r="C2326" s="223">
        <f>SUM(C2273+C2325)</f>
        <v>1931000000</v>
      </c>
      <c r="D2326" s="223">
        <f>SUM(D2273+D2298+D2308+D2325)</f>
        <v>2113000000</v>
      </c>
    </row>
    <row r="2327" spans="1:4" ht="15.75" x14ac:dyDescent="0.25">
      <c r="A2327" s="264"/>
      <c r="B2327" s="99"/>
      <c r="C2327" s="224"/>
      <c r="D2327" s="224"/>
    </row>
    <row r="2328" spans="1:4" ht="15.75" x14ac:dyDescent="0.25">
      <c r="A2328" s="244"/>
      <c r="B2328" s="106" t="s">
        <v>2445</v>
      </c>
      <c r="C2328" s="3"/>
      <c r="D2328" s="3"/>
    </row>
    <row r="2329" spans="1:4" ht="15.75" x14ac:dyDescent="0.25">
      <c r="A2329" s="180">
        <v>14</v>
      </c>
      <c r="B2329" s="98" t="s">
        <v>2446</v>
      </c>
      <c r="C2329" s="252">
        <v>10000000</v>
      </c>
      <c r="D2329" s="252">
        <v>0</v>
      </c>
    </row>
    <row r="2330" spans="1:4" ht="15.75" x14ac:dyDescent="0.25">
      <c r="A2330" s="243">
        <v>15</v>
      </c>
      <c r="B2330" s="98" t="s">
        <v>2447</v>
      </c>
      <c r="C2330" s="252"/>
      <c r="D2330" s="252"/>
    </row>
    <row r="2331" spans="1:4" ht="15.75" x14ac:dyDescent="0.25">
      <c r="A2331" s="243"/>
      <c r="B2331" s="98" t="s">
        <v>2448</v>
      </c>
      <c r="C2331" s="252"/>
      <c r="D2331" s="252"/>
    </row>
    <row r="2332" spans="1:4" ht="15.75" x14ac:dyDescent="0.25">
      <c r="A2332" s="243"/>
      <c r="B2332" s="98" t="s">
        <v>2449</v>
      </c>
      <c r="C2332" s="252">
        <v>130000000</v>
      </c>
      <c r="D2332" s="252">
        <v>0</v>
      </c>
    </row>
    <row r="2333" spans="1:4" ht="15.75" x14ac:dyDescent="0.25">
      <c r="A2333" s="243">
        <v>16</v>
      </c>
      <c r="B2333" s="98" t="s">
        <v>2450</v>
      </c>
      <c r="C2333" s="252">
        <v>20000000</v>
      </c>
      <c r="D2333" s="252">
        <v>30000000</v>
      </c>
    </row>
    <row r="2334" spans="1:4" ht="15.75" x14ac:dyDescent="0.25">
      <c r="A2334" s="243">
        <v>17</v>
      </c>
      <c r="B2334" s="98" t="s">
        <v>2451</v>
      </c>
      <c r="C2334" s="252">
        <v>30000000</v>
      </c>
      <c r="D2334" s="252">
        <v>20000000</v>
      </c>
    </row>
    <row r="2335" spans="1:4" ht="15.75" x14ac:dyDescent="0.25">
      <c r="A2335" s="243">
        <v>18</v>
      </c>
      <c r="B2335" s="98" t="s">
        <v>2452</v>
      </c>
      <c r="C2335" s="111"/>
      <c r="D2335" s="111"/>
    </row>
    <row r="2336" spans="1:4" ht="15.75" x14ac:dyDescent="0.25">
      <c r="A2336" s="175"/>
      <c r="B2336" s="98" t="s">
        <v>2453</v>
      </c>
      <c r="C2336" s="252">
        <v>1500000</v>
      </c>
      <c r="D2336" s="252">
        <v>3000000</v>
      </c>
    </row>
    <row r="2337" spans="1:4" ht="15.75" x14ac:dyDescent="0.25">
      <c r="A2337" s="243">
        <v>19</v>
      </c>
      <c r="B2337" s="265" t="s">
        <v>2454</v>
      </c>
      <c r="C2337" s="111"/>
      <c r="D2337" s="111"/>
    </row>
    <row r="2338" spans="1:4" ht="15.75" x14ac:dyDescent="0.25">
      <c r="A2338" s="243"/>
      <c r="B2338" s="265" t="s">
        <v>2455</v>
      </c>
      <c r="C2338" s="252">
        <v>85000000</v>
      </c>
      <c r="D2338" s="252">
        <v>112695000</v>
      </c>
    </row>
    <row r="2339" spans="1:4" ht="15.75" x14ac:dyDescent="0.25">
      <c r="A2339" s="243">
        <v>20</v>
      </c>
      <c r="B2339" s="265" t="s">
        <v>2456</v>
      </c>
      <c r="C2339" s="252">
        <v>2250000</v>
      </c>
      <c r="D2339" s="252">
        <v>4000000</v>
      </c>
    </row>
    <row r="2340" spans="1:4" ht="15.75" x14ac:dyDescent="0.25">
      <c r="A2340" s="243">
        <v>21</v>
      </c>
      <c r="B2340" s="265" t="s">
        <v>2457</v>
      </c>
      <c r="C2340" s="252">
        <v>250000</v>
      </c>
      <c r="D2340" s="252">
        <v>1200000</v>
      </c>
    </row>
    <row r="2341" spans="1:4" ht="15.75" x14ac:dyDescent="0.25">
      <c r="A2341" s="243">
        <v>22</v>
      </c>
      <c r="B2341" s="265" t="s">
        <v>2458</v>
      </c>
      <c r="C2341" s="252">
        <v>1000000</v>
      </c>
      <c r="D2341" s="252">
        <v>1105000</v>
      </c>
    </row>
    <row r="2342" spans="1:4" ht="16.5" thickBot="1" x14ac:dyDescent="0.3">
      <c r="A2342" s="243">
        <v>23</v>
      </c>
      <c r="B2342" s="265" t="s">
        <v>2459</v>
      </c>
      <c r="C2342" s="220">
        <v>20000000</v>
      </c>
      <c r="D2342" s="220">
        <v>28000000</v>
      </c>
    </row>
    <row r="2343" spans="1:4" ht="16.5" thickBot="1" x14ac:dyDescent="0.3">
      <c r="A2343" s="243"/>
      <c r="B2343" s="99" t="s">
        <v>1124</v>
      </c>
      <c r="C2343" s="266">
        <f>SUM(C2328:C2342)</f>
        <v>300000000</v>
      </c>
      <c r="D2343" s="266">
        <f>SUM(D2328:D2342)</f>
        <v>200000000</v>
      </c>
    </row>
    <row r="2344" spans="1:4" ht="15.75" x14ac:dyDescent="0.25">
      <c r="A2344" s="243"/>
      <c r="B2344" s="111"/>
      <c r="C2344" s="111"/>
      <c r="D2344" s="111"/>
    </row>
    <row r="2345" spans="1:4" ht="16.5" thickBot="1" x14ac:dyDescent="0.3">
      <c r="A2345" s="149"/>
      <c r="B2345" s="99" t="s">
        <v>2460</v>
      </c>
      <c r="C2345" s="223">
        <f>SUM(C2326+C2343)</f>
        <v>2231000000</v>
      </c>
      <c r="D2345" s="223">
        <f>SUM(D2326+D2343)</f>
        <v>2313000000</v>
      </c>
    </row>
    <row r="2346" spans="1:4" ht="15.75" x14ac:dyDescent="0.25">
      <c r="A2346" s="149"/>
      <c r="B2346" s="99"/>
      <c r="C2346" s="224"/>
      <c r="D2346" s="224"/>
    </row>
    <row r="2347" spans="1:4" ht="23.25" x14ac:dyDescent="0.35">
      <c r="A2347" s="244"/>
      <c r="B2347" s="92" t="s">
        <v>0</v>
      </c>
      <c r="D2347">
        <v>75</v>
      </c>
    </row>
    <row r="2348" spans="1:4" ht="15.75" x14ac:dyDescent="0.25">
      <c r="A2348" s="149"/>
      <c r="B2348" s="94"/>
      <c r="C2348" s="3"/>
      <c r="D2348" s="3"/>
    </row>
    <row r="2349" spans="1:4" ht="15.75" x14ac:dyDescent="0.25">
      <c r="A2349" s="149"/>
      <c r="B2349" s="94" t="s">
        <v>859</v>
      </c>
      <c r="C2349" s="3"/>
      <c r="D2349" s="3"/>
    </row>
    <row r="2350" spans="1:4" ht="15.75" x14ac:dyDescent="0.25">
      <c r="A2350" s="149"/>
      <c r="B2350" s="94" t="s">
        <v>2461</v>
      </c>
      <c r="C2350" s="20"/>
      <c r="D2350" s="20"/>
    </row>
    <row r="2351" spans="1:4" ht="15.75" x14ac:dyDescent="0.25">
      <c r="A2351" s="149"/>
      <c r="B2351" s="94"/>
      <c r="C2351" s="3"/>
      <c r="D2351" s="3"/>
    </row>
    <row r="2352" spans="1:4" ht="15.75" x14ac:dyDescent="0.25">
      <c r="A2352" s="96" t="s">
        <v>861</v>
      </c>
      <c r="B2352" s="96" t="s">
        <v>4</v>
      </c>
      <c r="C2352" s="9" t="s">
        <v>5</v>
      </c>
      <c r="D2352" s="9" t="s">
        <v>5</v>
      </c>
    </row>
    <row r="2353" spans="1:4" ht="15.75" x14ac:dyDescent="0.25">
      <c r="A2353" s="99" t="s">
        <v>6</v>
      </c>
      <c r="B2353" s="98"/>
      <c r="C2353" s="5" t="s">
        <v>7</v>
      </c>
      <c r="D2353" s="5" t="s">
        <v>7</v>
      </c>
    </row>
    <row r="2354" spans="1:4" ht="15.75" x14ac:dyDescent="0.25">
      <c r="A2354" s="243"/>
      <c r="B2354" s="98"/>
      <c r="C2354" s="5">
        <v>2011</v>
      </c>
      <c r="D2354" s="5">
        <v>2012</v>
      </c>
    </row>
    <row r="2355" spans="1:4" ht="16.5" thickBot="1" x14ac:dyDescent="0.3">
      <c r="A2355" s="245"/>
      <c r="B2355" s="103"/>
      <c r="C2355" s="13" t="s">
        <v>299</v>
      </c>
      <c r="D2355" s="13" t="s">
        <v>299</v>
      </c>
    </row>
    <row r="2356" spans="1:4" ht="15.75" x14ac:dyDescent="0.25">
      <c r="A2356" s="244"/>
      <c r="B2356" s="106" t="s">
        <v>2462</v>
      </c>
      <c r="C2356" s="3"/>
      <c r="D2356" s="3"/>
    </row>
    <row r="2357" spans="1:4" ht="15.75" x14ac:dyDescent="0.25">
      <c r="A2357" s="180">
        <v>1</v>
      </c>
      <c r="B2357" s="267" t="s">
        <v>2463</v>
      </c>
      <c r="C2357" s="28">
        <v>90000000</v>
      </c>
      <c r="D2357" s="28">
        <v>90000000</v>
      </c>
    </row>
    <row r="2358" spans="1:4" ht="15.75" x14ac:dyDescent="0.25">
      <c r="A2358" s="268">
        <v>2</v>
      </c>
      <c r="B2358" s="267" t="s">
        <v>2464</v>
      </c>
      <c r="C2358" s="28">
        <v>100000000</v>
      </c>
      <c r="D2358" s="28">
        <v>60000000</v>
      </c>
    </row>
    <row r="2359" spans="1:4" ht="15.75" x14ac:dyDescent="0.25">
      <c r="A2359" s="268">
        <v>3</v>
      </c>
      <c r="B2359" s="267" t="s">
        <v>2465</v>
      </c>
      <c r="C2359" s="28">
        <v>30000000</v>
      </c>
      <c r="D2359" s="28">
        <v>61000000</v>
      </c>
    </row>
    <row r="2360" spans="1:4" ht="15.75" x14ac:dyDescent="0.25">
      <c r="A2360" s="268">
        <v>4</v>
      </c>
      <c r="B2360" s="267" t="s">
        <v>2466</v>
      </c>
      <c r="C2360" s="28">
        <v>1800000000</v>
      </c>
      <c r="D2360" s="28">
        <v>1600000000</v>
      </c>
    </row>
    <row r="2361" spans="1:4" ht="15.75" x14ac:dyDescent="0.25">
      <c r="A2361" s="243">
        <v>5</v>
      </c>
      <c r="B2361" s="205" t="s">
        <v>2467</v>
      </c>
      <c r="C2361" s="269">
        <v>30000000</v>
      </c>
      <c r="D2361" s="269">
        <v>30000000</v>
      </c>
    </row>
    <row r="2362" spans="1:4" ht="15.75" x14ac:dyDescent="0.25">
      <c r="A2362" s="268">
        <v>6</v>
      </c>
      <c r="B2362" s="267" t="s">
        <v>2468</v>
      </c>
      <c r="C2362" s="28">
        <v>20000000</v>
      </c>
      <c r="D2362" s="28">
        <v>20000000</v>
      </c>
    </row>
    <row r="2363" spans="1:4" ht="31.5" x14ac:dyDescent="0.25">
      <c r="A2363" s="268">
        <v>7</v>
      </c>
      <c r="B2363" s="267" t="s">
        <v>2469</v>
      </c>
      <c r="C2363" s="111"/>
      <c r="D2363" s="111"/>
    </row>
    <row r="2364" spans="1:4" ht="15.75" x14ac:dyDescent="0.25">
      <c r="A2364" s="268"/>
      <c r="B2364" s="267" t="s">
        <v>2470</v>
      </c>
      <c r="C2364" s="28">
        <v>70000000</v>
      </c>
      <c r="D2364" s="28">
        <v>70000000</v>
      </c>
    </row>
    <row r="2365" spans="1:4" ht="16.5" thickBot="1" x14ac:dyDescent="0.3">
      <c r="A2365" s="268">
        <v>8</v>
      </c>
      <c r="B2365" s="267" t="s">
        <v>2471</v>
      </c>
      <c r="C2365" s="28">
        <v>0</v>
      </c>
      <c r="D2365" s="28">
        <v>1000000000</v>
      </c>
    </row>
    <row r="2366" spans="1:4" ht="16.5" thickBot="1" x14ac:dyDescent="0.3">
      <c r="A2366" s="244"/>
      <c r="B2366" s="99" t="s">
        <v>1049</v>
      </c>
      <c r="C2366" s="270">
        <f>SUM(C2356:C2365)</f>
        <v>2140000000</v>
      </c>
      <c r="D2366" s="270">
        <f>SUM(D2356:D2365)</f>
        <v>2931000000</v>
      </c>
    </row>
    <row r="2367" spans="1:4" ht="15.75" x14ac:dyDescent="0.25">
      <c r="A2367" s="244"/>
      <c r="B2367" s="99"/>
      <c r="C2367" s="224"/>
      <c r="D2367" s="224"/>
    </row>
    <row r="2368" spans="1:4" ht="15.75" x14ac:dyDescent="0.25">
      <c r="A2368" s="268">
        <v>9</v>
      </c>
      <c r="B2368" s="106" t="s">
        <v>2472</v>
      </c>
      <c r="C2368" s="3"/>
      <c r="D2368" s="3"/>
    </row>
    <row r="2369" spans="1:4" ht="15.75" x14ac:dyDescent="0.25">
      <c r="A2369" s="268"/>
      <c r="B2369" s="106"/>
      <c r="C2369" s="3"/>
      <c r="D2369" s="3"/>
    </row>
    <row r="2370" spans="1:4" ht="15.75" x14ac:dyDescent="0.25">
      <c r="A2370" s="271"/>
      <c r="B2370" s="163" t="s">
        <v>2473</v>
      </c>
      <c r="C2370" s="272"/>
      <c r="D2370" s="272"/>
    </row>
    <row r="2371" spans="1:4" ht="15.75" x14ac:dyDescent="0.25">
      <c r="A2371" s="271"/>
      <c r="B2371" s="163" t="s">
        <v>2474</v>
      </c>
      <c r="C2371" s="269">
        <v>3000000</v>
      </c>
      <c r="D2371" s="269">
        <v>3000000</v>
      </c>
    </row>
    <row r="2372" spans="1:4" ht="15.75" x14ac:dyDescent="0.25">
      <c r="A2372" s="271"/>
      <c r="B2372" s="163" t="s">
        <v>2475</v>
      </c>
      <c r="C2372" s="269">
        <v>3000000</v>
      </c>
      <c r="D2372" s="269">
        <v>2500000</v>
      </c>
    </row>
    <row r="2373" spans="1:4" ht="15.75" x14ac:dyDescent="0.25">
      <c r="A2373" s="271"/>
      <c r="B2373" s="163" t="s">
        <v>2476</v>
      </c>
      <c r="C2373" s="269">
        <v>3500000</v>
      </c>
      <c r="D2373" s="269">
        <v>3000000</v>
      </c>
    </row>
    <row r="2374" spans="1:4" ht="15.75" x14ac:dyDescent="0.25">
      <c r="A2374" s="271"/>
      <c r="B2374" s="163" t="s">
        <v>2477</v>
      </c>
      <c r="C2374" s="269">
        <v>9000000</v>
      </c>
      <c r="D2374" s="269">
        <v>20000000</v>
      </c>
    </row>
    <row r="2375" spans="1:4" ht="15.75" x14ac:dyDescent="0.25">
      <c r="A2375" s="271"/>
      <c r="B2375" s="163" t="s">
        <v>2478</v>
      </c>
      <c r="C2375" s="269">
        <v>25000000</v>
      </c>
      <c r="D2375" s="269">
        <v>20000000</v>
      </c>
    </row>
    <row r="2376" spans="1:4" ht="15.75" x14ac:dyDescent="0.25">
      <c r="A2376" s="243"/>
      <c r="B2376" s="163" t="s">
        <v>2479</v>
      </c>
      <c r="C2376" s="269">
        <v>15000000</v>
      </c>
      <c r="D2376" s="269">
        <v>10000000</v>
      </c>
    </row>
    <row r="2377" spans="1:4" ht="15.75" x14ac:dyDescent="0.25">
      <c r="A2377" s="271"/>
      <c r="B2377" s="163" t="s">
        <v>2480</v>
      </c>
      <c r="C2377" s="269">
        <v>3000000</v>
      </c>
      <c r="D2377" s="269">
        <v>3000000</v>
      </c>
    </row>
    <row r="2378" spans="1:4" ht="15.75" x14ac:dyDescent="0.25">
      <c r="A2378" s="271"/>
      <c r="B2378" s="163" t="s">
        <v>2481</v>
      </c>
      <c r="C2378" s="269">
        <v>5000000</v>
      </c>
      <c r="D2378" s="269">
        <v>10000000</v>
      </c>
    </row>
    <row r="2379" spans="1:4" ht="15.75" x14ac:dyDescent="0.25">
      <c r="A2379" s="271"/>
      <c r="B2379" s="163" t="s">
        <v>2482</v>
      </c>
      <c r="C2379" s="269">
        <v>1000000</v>
      </c>
      <c r="D2379" s="269">
        <v>1000000</v>
      </c>
    </row>
    <row r="2380" spans="1:4" ht="15.75" x14ac:dyDescent="0.25">
      <c r="A2380" s="271"/>
      <c r="B2380" s="161" t="s">
        <v>2483</v>
      </c>
      <c r="C2380" s="269"/>
      <c r="D2380" s="269"/>
    </row>
    <row r="2381" spans="1:4" ht="15.75" x14ac:dyDescent="0.25">
      <c r="A2381" s="271"/>
      <c r="B2381" s="163" t="s">
        <v>2484</v>
      </c>
      <c r="C2381" s="269">
        <v>150000000</v>
      </c>
      <c r="D2381" s="269">
        <v>200000000</v>
      </c>
    </row>
    <row r="2382" spans="1:4" ht="15.75" x14ac:dyDescent="0.25">
      <c r="A2382" s="243"/>
      <c r="B2382" s="163" t="s">
        <v>2485</v>
      </c>
      <c r="C2382" s="269">
        <v>10000000</v>
      </c>
      <c r="D2382" s="269">
        <v>110000000</v>
      </c>
    </row>
    <row r="2383" spans="1:4" ht="15.75" x14ac:dyDescent="0.25">
      <c r="A2383" s="271"/>
      <c r="B2383" s="163" t="s">
        <v>2486</v>
      </c>
      <c r="C2383" s="269">
        <v>2500000</v>
      </c>
      <c r="D2383" s="269">
        <v>1500000</v>
      </c>
    </row>
    <row r="2384" spans="1:4" ht="15.75" x14ac:dyDescent="0.25">
      <c r="A2384" s="271"/>
      <c r="B2384" s="163" t="s">
        <v>2487</v>
      </c>
      <c r="C2384" s="269">
        <v>50000000</v>
      </c>
      <c r="D2384" s="269">
        <v>100000000</v>
      </c>
    </row>
    <row r="2385" spans="1:4" ht="15.75" x14ac:dyDescent="0.25">
      <c r="A2385" s="271"/>
      <c r="B2385" s="163" t="s">
        <v>2488</v>
      </c>
      <c r="C2385" s="269">
        <v>350000000</v>
      </c>
      <c r="D2385" s="269">
        <v>250000000</v>
      </c>
    </row>
    <row r="2386" spans="1:4" ht="15.75" x14ac:dyDescent="0.25">
      <c r="A2386" s="180"/>
      <c r="B2386" s="161" t="s">
        <v>2489</v>
      </c>
      <c r="C2386" s="269"/>
      <c r="D2386" s="269"/>
    </row>
    <row r="2387" spans="1:4" ht="15.75" x14ac:dyDescent="0.25">
      <c r="A2387" s="180"/>
      <c r="B2387" s="163" t="s">
        <v>2490</v>
      </c>
      <c r="C2387" s="269">
        <v>100000000</v>
      </c>
      <c r="D2387" s="269">
        <v>200000000</v>
      </c>
    </row>
    <row r="2388" spans="1:4" ht="15.75" x14ac:dyDescent="0.25">
      <c r="A2388" s="180"/>
      <c r="B2388" s="163" t="s">
        <v>2491</v>
      </c>
      <c r="C2388" s="269">
        <v>25000000</v>
      </c>
      <c r="D2388" s="269">
        <v>0</v>
      </c>
    </row>
    <row r="2389" spans="1:4" ht="16.5" thickBot="1" x14ac:dyDescent="0.3">
      <c r="A2389" s="180"/>
      <c r="B2389" s="273"/>
      <c r="C2389" s="26"/>
      <c r="D2389" s="26"/>
    </row>
    <row r="2390" spans="1:4" ht="16.5" thickBot="1" x14ac:dyDescent="0.3">
      <c r="A2390" s="243"/>
      <c r="B2390" s="99" t="s">
        <v>1124</v>
      </c>
      <c r="C2390" s="274">
        <f>SUM(C2371:C2389)</f>
        <v>755000000</v>
      </c>
      <c r="D2390" s="274">
        <f>SUM(D2371:D2389)</f>
        <v>934000000</v>
      </c>
    </row>
    <row r="2391" spans="1:4" ht="15.75" x14ac:dyDescent="0.25">
      <c r="A2391" s="175"/>
      <c r="B2391" s="275" t="s">
        <v>2492</v>
      </c>
      <c r="C2391" s="29"/>
      <c r="D2391" s="29"/>
    </row>
    <row r="2392" spans="1:4" ht="15.75" x14ac:dyDescent="0.25">
      <c r="A2392" s="175"/>
      <c r="B2392" s="275" t="s">
        <v>2493</v>
      </c>
      <c r="C2392" s="29"/>
      <c r="D2392" s="29"/>
    </row>
    <row r="2393" spans="1:4" ht="15.75" x14ac:dyDescent="0.25">
      <c r="A2393" s="175"/>
      <c r="B2393" s="94"/>
      <c r="C2393" s="3"/>
      <c r="D2393" s="3"/>
    </row>
    <row r="2394" spans="1:4" ht="15.75" x14ac:dyDescent="0.25">
      <c r="A2394" s="180"/>
      <c r="B2394" s="186" t="s">
        <v>2494</v>
      </c>
      <c r="C2394" s="3"/>
      <c r="D2394" s="3"/>
    </row>
    <row r="2395" spans="1:4" ht="15.75" x14ac:dyDescent="0.25">
      <c r="A2395" s="180"/>
      <c r="B2395" s="106" t="s">
        <v>2495</v>
      </c>
      <c r="C2395" s="3"/>
      <c r="D2395" s="3"/>
    </row>
    <row r="2396" spans="1:4" ht="15.75" x14ac:dyDescent="0.25">
      <c r="A2396" s="244">
        <v>10</v>
      </c>
      <c r="B2396" s="91" t="s">
        <v>2496</v>
      </c>
      <c r="C2396" s="28">
        <v>30000000</v>
      </c>
      <c r="D2396" s="28">
        <v>10000000</v>
      </c>
    </row>
    <row r="2397" spans="1:4" ht="15.75" x14ac:dyDescent="0.25">
      <c r="A2397" s="180"/>
      <c r="B2397" s="91"/>
      <c r="C2397" s="3"/>
      <c r="D2397" s="3"/>
    </row>
    <row r="2398" spans="1:4" ht="16.5" thickBot="1" x14ac:dyDescent="0.3">
      <c r="A2398" s="243"/>
      <c r="B2398" s="99" t="s">
        <v>1124</v>
      </c>
      <c r="C2398" s="262">
        <f>SUM(C2394:C2397)</f>
        <v>30000000</v>
      </c>
      <c r="D2398" s="262">
        <f>SUM(D2394:D2397)</f>
        <v>10000000</v>
      </c>
    </row>
    <row r="2399" spans="1:4" ht="17.25" thickTop="1" thickBot="1" x14ac:dyDescent="0.3">
      <c r="A2399" s="276"/>
      <c r="B2399" s="91"/>
      <c r="C2399" s="3"/>
      <c r="D2399" s="3"/>
    </row>
    <row r="2400" spans="1:4" ht="16.5" thickBot="1" x14ac:dyDescent="0.3">
      <c r="A2400" s="243"/>
      <c r="B2400" s="99" t="s">
        <v>2497</v>
      </c>
      <c r="C2400" s="270">
        <f>SUM(C2366+C2390+C2398)</f>
        <v>2925000000</v>
      </c>
      <c r="D2400" s="270">
        <f>SUM(D2366+D2390+D2398)</f>
        <v>3875000000</v>
      </c>
    </row>
    <row r="2401" spans="1:4" ht="15.75" x14ac:dyDescent="0.25">
      <c r="A2401" s="149"/>
      <c r="B2401" s="91"/>
      <c r="C2401" s="3"/>
      <c r="D2401" s="3"/>
    </row>
    <row r="2402" spans="1:4" ht="15.75" x14ac:dyDescent="0.25">
      <c r="A2402" s="149"/>
      <c r="B2402" s="91"/>
      <c r="C2402" s="3"/>
      <c r="D2402" s="3"/>
    </row>
    <row r="2403" spans="1:4" ht="15.75" x14ac:dyDescent="0.25">
      <c r="A2403" s="149"/>
      <c r="B2403" s="91"/>
      <c r="C2403" s="3"/>
      <c r="D2403" s="3"/>
    </row>
    <row r="2404" spans="1:4" ht="23.25" x14ac:dyDescent="0.35">
      <c r="A2404" s="175">
        <v>76</v>
      </c>
      <c r="B2404" s="92" t="s">
        <v>0</v>
      </c>
      <c r="C2404" s="105"/>
      <c r="D2404" s="105"/>
    </row>
    <row r="2405" spans="1:4" ht="15.75" x14ac:dyDescent="0.25">
      <c r="A2405" s="149"/>
      <c r="B2405" s="94"/>
      <c r="C2405" s="3"/>
      <c r="D2405" s="3"/>
    </row>
    <row r="2406" spans="1:4" ht="15.75" x14ac:dyDescent="0.25">
      <c r="A2406" s="175"/>
      <c r="B2406" s="94" t="s">
        <v>859</v>
      </c>
      <c r="C2406" s="3"/>
      <c r="D2406" s="3"/>
    </row>
    <row r="2407" spans="1:4" ht="16.5" thickBot="1" x14ac:dyDescent="0.3">
      <c r="A2407" s="175"/>
      <c r="B2407" s="94" t="s">
        <v>2498</v>
      </c>
      <c r="C2407" s="3"/>
      <c r="D2407" s="3"/>
    </row>
    <row r="2408" spans="1:4" ht="15.75" x14ac:dyDescent="0.25">
      <c r="A2408" s="254" t="s">
        <v>861</v>
      </c>
      <c r="B2408" s="200" t="s">
        <v>4</v>
      </c>
      <c r="C2408" s="277" t="s">
        <v>5</v>
      </c>
      <c r="D2408" s="277" t="s">
        <v>5</v>
      </c>
    </row>
    <row r="2409" spans="1:4" ht="15.75" x14ac:dyDescent="0.25">
      <c r="A2409" s="256" t="s">
        <v>6</v>
      </c>
      <c r="B2409" s="98"/>
      <c r="C2409" s="278" t="s">
        <v>7</v>
      </c>
      <c r="D2409" s="278" t="s">
        <v>7</v>
      </c>
    </row>
    <row r="2410" spans="1:4" ht="15.75" x14ac:dyDescent="0.25">
      <c r="A2410" s="250"/>
      <c r="B2410" s="98"/>
      <c r="C2410" s="278">
        <v>2011</v>
      </c>
      <c r="D2410" s="278">
        <v>2012</v>
      </c>
    </row>
    <row r="2411" spans="1:4" ht="16.5" thickBot="1" x14ac:dyDescent="0.3">
      <c r="A2411" s="257"/>
      <c r="B2411" s="103"/>
      <c r="C2411" s="279" t="s">
        <v>299</v>
      </c>
      <c r="D2411" s="279" t="s">
        <v>299</v>
      </c>
    </row>
    <row r="2412" spans="1:4" ht="15.75" x14ac:dyDescent="0.25">
      <c r="A2412" s="180"/>
      <c r="B2412" s="106" t="s">
        <v>2499</v>
      </c>
      <c r="C2412" s="3"/>
      <c r="D2412" s="3"/>
    </row>
    <row r="2413" spans="1:4" ht="15.75" x14ac:dyDescent="0.25">
      <c r="A2413" s="180">
        <v>1</v>
      </c>
      <c r="B2413" s="91" t="s">
        <v>2500</v>
      </c>
      <c r="C2413" s="28">
        <v>15000000</v>
      </c>
      <c r="D2413" s="28">
        <v>15000000</v>
      </c>
    </row>
    <row r="2414" spans="1:4" ht="15.75" x14ac:dyDescent="0.25">
      <c r="A2414" s="180">
        <v>2</v>
      </c>
      <c r="B2414" s="91" t="s">
        <v>2501</v>
      </c>
      <c r="C2414" s="26">
        <v>10000000</v>
      </c>
      <c r="D2414" s="26">
        <v>25000000</v>
      </c>
    </row>
    <row r="2415" spans="1:4" ht="15.75" x14ac:dyDescent="0.25">
      <c r="A2415" s="180">
        <v>3</v>
      </c>
      <c r="B2415" s="91" t="s">
        <v>2502</v>
      </c>
      <c r="C2415" s="26">
        <v>15000000</v>
      </c>
      <c r="D2415" s="26">
        <v>20000000</v>
      </c>
    </row>
    <row r="2416" spans="1:4" ht="15.75" x14ac:dyDescent="0.25">
      <c r="A2416" s="180">
        <v>4</v>
      </c>
      <c r="B2416" s="91" t="s">
        <v>2503</v>
      </c>
      <c r="C2416" s="111"/>
      <c r="D2416" s="111"/>
    </row>
    <row r="2417" spans="1:4" ht="15.75" x14ac:dyDescent="0.25">
      <c r="A2417" s="175"/>
      <c r="B2417" s="91" t="s">
        <v>2504</v>
      </c>
      <c r="C2417" s="26">
        <v>10000000</v>
      </c>
      <c r="D2417" s="26">
        <v>25000000</v>
      </c>
    </row>
    <row r="2418" spans="1:4" ht="15.75" x14ac:dyDescent="0.25">
      <c r="A2418" s="180">
        <v>5</v>
      </c>
      <c r="B2418" s="91" t="s">
        <v>2505</v>
      </c>
      <c r="C2418" s="26">
        <v>0</v>
      </c>
      <c r="D2418" s="26">
        <v>0</v>
      </c>
    </row>
    <row r="2419" spans="1:4" ht="15.75" x14ac:dyDescent="0.25">
      <c r="A2419" s="180">
        <v>6</v>
      </c>
      <c r="B2419" s="91" t="s">
        <v>2506</v>
      </c>
      <c r="C2419" s="28">
        <v>20000000</v>
      </c>
      <c r="D2419" s="28">
        <v>25000000</v>
      </c>
    </row>
    <row r="2420" spans="1:4" ht="15.75" x14ac:dyDescent="0.25">
      <c r="A2420" s="180">
        <v>7</v>
      </c>
      <c r="B2420" s="91" t="s">
        <v>2507</v>
      </c>
      <c r="C2420" s="28">
        <v>195000000</v>
      </c>
      <c r="D2420" s="28">
        <v>1650000000</v>
      </c>
    </row>
    <row r="2421" spans="1:4" ht="15.75" x14ac:dyDescent="0.25">
      <c r="A2421" s="180">
        <v>8</v>
      </c>
      <c r="B2421" s="91" t="s">
        <v>2508</v>
      </c>
      <c r="C2421" s="26">
        <v>2500000</v>
      </c>
      <c r="D2421" s="26">
        <v>5000000</v>
      </c>
    </row>
    <row r="2422" spans="1:4" ht="15.75" x14ac:dyDescent="0.25">
      <c r="A2422" s="180">
        <v>9</v>
      </c>
      <c r="B2422" s="91" t="s">
        <v>2509</v>
      </c>
      <c r="C2422" s="26">
        <v>2500000</v>
      </c>
      <c r="D2422" s="26">
        <v>10000000</v>
      </c>
    </row>
    <row r="2423" spans="1:4" ht="15.75" x14ac:dyDescent="0.25">
      <c r="A2423" s="180">
        <v>10</v>
      </c>
      <c r="B2423" s="91" t="s">
        <v>2510</v>
      </c>
      <c r="C2423" s="26">
        <v>100000000</v>
      </c>
      <c r="D2423" s="26">
        <v>125000000</v>
      </c>
    </row>
    <row r="2424" spans="1:4" ht="15.75" x14ac:dyDescent="0.25">
      <c r="A2424" s="180">
        <v>11</v>
      </c>
      <c r="B2424" s="91" t="s">
        <v>2511</v>
      </c>
      <c r="C2424" s="28">
        <v>2500000</v>
      </c>
      <c r="D2424" s="28">
        <v>2500000</v>
      </c>
    </row>
    <row r="2425" spans="1:4" ht="15.75" x14ac:dyDescent="0.25">
      <c r="A2425" s="180"/>
      <c r="B2425" s="91"/>
      <c r="C2425" s="28"/>
      <c r="D2425" s="28"/>
    </row>
    <row r="2426" spans="1:4" ht="16.5" thickBot="1" x14ac:dyDescent="0.3">
      <c r="A2426" s="180"/>
      <c r="B2426" s="99" t="s">
        <v>2512</v>
      </c>
      <c r="C2426" s="259">
        <f>SUM(C2413:C2424)</f>
        <v>372500000</v>
      </c>
      <c r="D2426" s="259">
        <f>SUM(D2413:D2424)</f>
        <v>1902500000</v>
      </c>
    </row>
    <row r="2427" spans="1:4" ht="16.5" thickTop="1" x14ac:dyDescent="0.25">
      <c r="A2427" s="180"/>
      <c r="B2427" s="99"/>
      <c r="C2427" s="224"/>
      <c r="D2427" s="224"/>
    </row>
    <row r="2428" spans="1:4" ht="15.75" x14ac:dyDescent="0.25">
      <c r="A2428" s="180"/>
      <c r="B2428" s="106" t="s">
        <v>2513</v>
      </c>
      <c r="C2428" s="5"/>
      <c r="D2428" s="5"/>
    </row>
    <row r="2429" spans="1:4" ht="15.75" x14ac:dyDescent="0.25">
      <c r="A2429" s="175">
        <v>12</v>
      </c>
      <c r="B2429" s="91" t="s">
        <v>2514</v>
      </c>
      <c r="C2429" s="220">
        <v>30000000</v>
      </c>
      <c r="D2429" s="220">
        <v>30000000</v>
      </c>
    </row>
    <row r="2430" spans="1:4" ht="15.75" x14ac:dyDescent="0.25">
      <c r="A2430" s="180"/>
      <c r="B2430" s="91" t="s">
        <v>2515</v>
      </c>
      <c r="C2430" s="220"/>
      <c r="D2430" s="220"/>
    </row>
    <row r="2431" spans="1:4" ht="15.75" x14ac:dyDescent="0.25">
      <c r="A2431" s="180"/>
      <c r="B2431" s="91" t="s">
        <v>2516</v>
      </c>
      <c r="C2431" s="220">
        <v>25000000</v>
      </c>
      <c r="D2431" s="220">
        <v>10000000</v>
      </c>
    </row>
    <row r="2432" spans="1:4" ht="15.75" x14ac:dyDescent="0.25">
      <c r="A2432" s="180"/>
      <c r="B2432" s="91" t="s">
        <v>2517</v>
      </c>
      <c r="C2432" s="220">
        <v>10000000</v>
      </c>
      <c r="D2432" s="220">
        <v>20000000</v>
      </c>
    </row>
    <row r="2433" spans="1:4" ht="15.75" x14ac:dyDescent="0.25">
      <c r="A2433" s="180"/>
      <c r="B2433" s="91" t="s">
        <v>2518</v>
      </c>
      <c r="C2433" s="220">
        <v>10000000</v>
      </c>
      <c r="D2433" s="220">
        <v>10000000</v>
      </c>
    </row>
    <row r="2434" spans="1:4" ht="15.75" x14ac:dyDescent="0.25">
      <c r="A2434" s="180"/>
      <c r="B2434" s="91" t="s">
        <v>2519</v>
      </c>
      <c r="C2434" s="220">
        <v>75000000</v>
      </c>
      <c r="D2434" s="220">
        <v>25000000</v>
      </c>
    </row>
    <row r="2435" spans="1:4" ht="15.75" x14ac:dyDescent="0.25">
      <c r="A2435" s="180"/>
      <c r="B2435" s="91" t="s">
        <v>2520</v>
      </c>
      <c r="C2435" s="220"/>
      <c r="D2435" s="220"/>
    </row>
    <row r="2436" spans="1:4" ht="15.75" x14ac:dyDescent="0.25">
      <c r="A2436" s="180"/>
      <c r="B2436" s="91" t="s">
        <v>2521</v>
      </c>
      <c r="C2436" s="220">
        <v>550000000</v>
      </c>
      <c r="D2436" s="220">
        <v>620000000</v>
      </c>
    </row>
    <row r="2437" spans="1:4" ht="15.75" x14ac:dyDescent="0.25">
      <c r="A2437" s="180"/>
      <c r="B2437" s="91" t="s">
        <v>2522</v>
      </c>
      <c r="C2437" s="220">
        <v>15000000</v>
      </c>
      <c r="D2437" s="220">
        <v>15000000</v>
      </c>
    </row>
    <row r="2438" spans="1:4" ht="15.75" x14ac:dyDescent="0.25">
      <c r="A2438" s="180">
        <v>13</v>
      </c>
      <c r="B2438" s="106" t="s">
        <v>2523</v>
      </c>
      <c r="C2438" s="220"/>
      <c r="D2438" s="220"/>
    </row>
    <row r="2439" spans="1:4" ht="15.75" x14ac:dyDescent="0.25">
      <c r="A2439" s="180"/>
      <c r="B2439" s="91" t="s">
        <v>2524</v>
      </c>
      <c r="C2439" s="220">
        <v>40000000</v>
      </c>
      <c r="D2439" s="220">
        <v>20000000</v>
      </c>
    </row>
    <row r="2440" spans="1:4" ht="15.75" x14ac:dyDescent="0.25">
      <c r="A2440" s="180"/>
      <c r="B2440" s="91" t="s">
        <v>2525</v>
      </c>
      <c r="C2440" s="220">
        <v>25000000</v>
      </c>
      <c r="D2440" s="220">
        <v>25000000</v>
      </c>
    </row>
    <row r="2441" spans="1:4" ht="15.75" x14ac:dyDescent="0.25">
      <c r="A2441" s="180"/>
      <c r="B2441" s="91" t="s">
        <v>2526</v>
      </c>
      <c r="C2441" s="220">
        <v>10000000</v>
      </c>
      <c r="D2441" s="220"/>
    </row>
    <row r="2442" spans="1:4" ht="15.75" x14ac:dyDescent="0.25">
      <c r="A2442" s="180">
        <v>14</v>
      </c>
      <c r="B2442" s="106" t="s">
        <v>2527</v>
      </c>
      <c r="C2442" s="260"/>
      <c r="D2442" s="260"/>
    </row>
    <row r="2443" spans="1:4" ht="15.75" x14ac:dyDescent="0.25">
      <c r="A2443" s="180"/>
      <c r="B2443" s="91" t="s">
        <v>2528</v>
      </c>
      <c r="D2443" s="220"/>
    </row>
    <row r="2444" spans="1:4" ht="15.75" x14ac:dyDescent="0.25">
      <c r="A2444" s="180"/>
      <c r="B2444" s="91" t="s">
        <v>2529</v>
      </c>
      <c r="C2444" s="220">
        <v>0</v>
      </c>
      <c r="D2444" s="220">
        <v>10000000</v>
      </c>
    </row>
    <row r="2445" spans="1:4" ht="15.75" x14ac:dyDescent="0.25">
      <c r="A2445" s="180"/>
      <c r="B2445" s="91" t="s">
        <v>2530</v>
      </c>
      <c r="C2445" s="220">
        <v>10000000</v>
      </c>
      <c r="D2445" s="220">
        <v>10000000</v>
      </c>
    </row>
    <row r="2446" spans="1:4" ht="15.75" x14ac:dyDescent="0.25">
      <c r="A2446" s="180"/>
      <c r="B2446" s="91" t="s">
        <v>2531</v>
      </c>
      <c r="C2446" s="220">
        <v>5000000</v>
      </c>
      <c r="D2446" s="220">
        <v>5000000</v>
      </c>
    </row>
    <row r="2447" spans="1:4" ht="15.75" x14ac:dyDescent="0.25">
      <c r="A2447" s="244">
        <v>15</v>
      </c>
      <c r="B2447" s="106" t="s">
        <v>2532</v>
      </c>
      <c r="C2447" s="3"/>
      <c r="D2447" s="3"/>
    </row>
    <row r="2448" spans="1:4" ht="15.75" x14ac:dyDescent="0.25">
      <c r="A2448" s="244"/>
      <c r="B2448" s="91" t="s">
        <v>2533</v>
      </c>
      <c r="C2448" s="28">
        <v>20000000</v>
      </c>
      <c r="D2448" s="28">
        <v>20000000</v>
      </c>
    </row>
    <row r="2449" spans="1:4" ht="15.75" x14ac:dyDescent="0.25">
      <c r="A2449" s="175"/>
      <c r="B2449" s="91" t="s">
        <v>2534</v>
      </c>
      <c r="C2449" s="220">
        <v>5000000</v>
      </c>
      <c r="D2449" s="220">
        <v>0</v>
      </c>
    </row>
    <row r="2450" spans="1:4" ht="16.5" thickBot="1" x14ac:dyDescent="0.3">
      <c r="A2450" s="244"/>
      <c r="B2450" s="91"/>
      <c r="C2450" s="220"/>
      <c r="D2450" s="220"/>
    </row>
    <row r="2451" spans="1:4" ht="16.5" thickBot="1" x14ac:dyDescent="0.3">
      <c r="A2451" s="243"/>
      <c r="B2451" s="99" t="s">
        <v>1124</v>
      </c>
      <c r="C2451" s="266">
        <f>SUM(C2429:C2449)</f>
        <v>830000000</v>
      </c>
      <c r="D2451" s="266">
        <f>SUM(D2429:D2449)</f>
        <v>820000000</v>
      </c>
    </row>
    <row r="2452" spans="1:4" ht="16.5" thickBot="1" x14ac:dyDescent="0.3">
      <c r="A2452" s="180"/>
      <c r="B2452" s="99"/>
      <c r="C2452" s="224"/>
      <c r="D2452" s="224"/>
    </row>
    <row r="2453" spans="1:4" ht="16.5" thickBot="1" x14ac:dyDescent="0.3">
      <c r="A2453" s="180"/>
      <c r="B2453" s="94" t="s">
        <v>2535</v>
      </c>
      <c r="C2453" s="266">
        <f>SUM(C2426+C2451)</f>
        <v>1202500000</v>
      </c>
      <c r="D2453" s="266">
        <f>SUM(D2426+D2451)</f>
        <v>2722500000</v>
      </c>
    </row>
    <row r="2454" spans="1:4" ht="15.75" x14ac:dyDescent="0.25">
      <c r="A2454" s="149"/>
      <c r="B2454" s="91"/>
      <c r="C2454" s="139"/>
      <c r="D2454" s="139"/>
    </row>
    <row r="2455" spans="1:4" ht="15.75" x14ac:dyDescent="0.25">
      <c r="A2455" s="149"/>
      <c r="B2455" s="91"/>
      <c r="C2455" s="141"/>
      <c r="D2455" s="141"/>
    </row>
    <row r="2456" spans="1:4" ht="23.25" x14ac:dyDescent="0.35">
      <c r="A2456" s="175"/>
      <c r="B2456" s="92" t="s">
        <v>0</v>
      </c>
      <c r="C2456" s="56"/>
      <c r="D2456" s="56">
        <v>77</v>
      </c>
    </row>
    <row r="2457" spans="1:4" ht="15.75" x14ac:dyDescent="0.25">
      <c r="A2457" s="175"/>
      <c r="B2457" s="94"/>
      <c r="C2457" s="3"/>
      <c r="D2457" s="3"/>
    </row>
    <row r="2458" spans="1:4" ht="15.75" x14ac:dyDescent="0.25">
      <c r="A2458" s="175"/>
      <c r="B2458" s="94" t="s">
        <v>859</v>
      </c>
      <c r="C2458" s="111"/>
      <c r="D2458" s="111"/>
    </row>
    <row r="2459" spans="1:4" ht="15.75" x14ac:dyDescent="0.25">
      <c r="A2459" s="175"/>
      <c r="B2459" s="94" t="s">
        <v>2536</v>
      </c>
      <c r="C2459" s="111"/>
      <c r="D2459" s="111"/>
    </row>
    <row r="2460" spans="1:4" ht="15.75" x14ac:dyDescent="0.25">
      <c r="A2460" s="175"/>
      <c r="B2460" s="94"/>
      <c r="C2460" s="111"/>
      <c r="D2460" s="111"/>
    </row>
    <row r="2461" spans="1:4" ht="15.75" x14ac:dyDescent="0.25">
      <c r="A2461" s="96" t="s">
        <v>861</v>
      </c>
      <c r="B2461" s="96" t="s">
        <v>4</v>
      </c>
      <c r="C2461" s="9" t="s">
        <v>5</v>
      </c>
      <c r="D2461" s="9" t="s">
        <v>5</v>
      </c>
    </row>
    <row r="2462" spans="1:4" ht="15.75" x14ac:dyDescent="0.25">
      <c r="A2462" s="99" t="s">
        <v>6</v>
      </c>
      <c r="B2462" s="98"/>
      <c r="C2462" s="5" t="s">
        <v>7</v>
      </c>
      <c r="D2462" s="5" t="s">
        <v>7</v>
      </c>
    </row>
    <row r="2463" spans="1:4" ht="15.75" x14ac:dyDescent="0.25">
      <c r="A2463" s="243"/>
      <c r="B2463" s="98"/>
      <c r="C2463" s="5">
        <v>2011</v>
      </c>
      <c r="D2463" s="5">
        <v>2012</v>
      </c>
    </row>
    <row r="2464" spans="1:4" ht="16.5" thickBot="1" x14ac:dyDescent="0.3">
      <c r="A2464" s="245"/>
      <c r="B2464" s="103"/>
      <c r="C2464" s="13" t="s">
        <v>299</v>
      </c>
      <c r="D2464" s="13" t="s">
        <v>299</v>
      </c>
    </row>
    <row r="2465" spans="1:4" ht="15.75" x14ac:dyDescent="0.25">
      <c r="A2465" s="180"/>
      <c r="B2465" s="106" t="s">
        <v>2537</v>
      </c>
      <c r="C2465" s="91"/>
      <c r="D2465" s="91"/>
    </row>
    <row r="2466" spans="1:4" ht="15.75" x14ac:dyDescent="0.25">
      <c r="A2466" s="180">
        <v>1</v>
      </c>
      <c r="B2466" s="234" t="s">
        <v>2538</v>
      </c>
      <c r="C2466" s="220">
        <v>100000000</v>
      </c>
      <c r="D2466" s="220">
        <v>80000000</v>
      </c>
    </row>
    <row r="2467" spans="1:4" ht="15.75" x14ac:dyDescent="0.25">
      <c r="A2467" s="180"/>
      <c r="B2467" s="234" t="s">
        <v>2539</v>
      </c>
      <c r="C2467" s="220">
        <v>100000000</v>
      </c>
      <c r="D2467" s="220">
        <v>30000000</v>
      </c>
    </row>
    <row r="2468" spans="1:4" ht="15.75" x14ac:dyDescent="0.25">
      <c r="A2468" s="180">
        <v>2</v>
      </c>
      <c r="B2468" s="91" t="s">
        <v>2540</v>
      </c>
      <c r="C2468" s="26">
        <v>150000000</v>
      </c>
      <c r="D2468" s="26">
        <v>100000000</v>
      </c>
    </row>
    <row r="2469" spans="1:4" ht="15.75" x14ac:dyDescent="0.25">
      <c r="A2469" s="180"/>
      <c r="B2469" s="91" t="s">
        <v>2541</v>
      </c>
      <c r="C2469" s="26">
        <v>100000000</v>
      </c>
      <c r="D2469" s="26">
        <v>30000000</v>
      </c>
    </row>
    <row r="2470" spans="1:4" ht="15.75" x14ac:dyDescent="0.25">
      <c r="A2470" s="180"/>
      <c r="B2470" s="91" t="s">
        <v>2542</v>
      </c>
      <c r="C2470" s="220">
        <v>5000000</v>
      </c>
      <c r="D2470" s="220">
        <v>10000000</v>
      </c>
    </row>
    <row r="2471" spans="1:4" ht="15.75" x14ac:dyDescent="0.25">
      <c r="A2471" s="180">
        <v>3</v>
      </c>
      <c r="B2471" s="91" t="s">
        <v>2543</v>
      </c>
      <c r="C2471" s="220">
        <v>270000000</v>
      </c>
      <c r="D2471" s="220">
        <v>446000000</v>
      </c>
    </row>
    <row r="2472" spans="1:4" ht="15.75" x14ac:dyDescent="0.25">
      <c r="A2472" s="180"/>
      <c r="B2472" s="91" t="s">
        <v>2544</v>
      </c>
      <c r="C2472" s="220">
        <v>15000000</v>
      </c>
      <c r="D2472" s="220">
        <v>15000000</v>
      </c>
    </row>
    <row r="2473" spans="1:4" ht="15.75" x14ac:dyDescent="0.25">
      <c r="A2473" s="180"/>
      <c r="B2473" s="91" t="s">
        <v>2545</v>
      </c>
      <c r="C2473" s="220">
        <v>70000000</v>
      </c>
      <c r="D2473" s="220">
        <v>37000000</v>
      </c>
    </row>
    <row r="2474" spans="1:4" ht="15.75" x14ac:dyDescent="0.25">
      <c r="A2474" s="180"/>
      <c r="B2474" s="91" t="s">
        <v>2546</v>
      </c>
      <c r="C2474" s="220">
        <v>5000000</v>
      </c>
      <c r="D2474" s="220">
        <v>10742000</v>
      </c>
    </row>
    <row r="2475" spans="1:4" ht="15.75" x14ac:dyDescent="0.25">
      <c r="A2475" s="180"/>
      <c r="B2475" s="91" t="s">
        <v>2547</v>
      </c>
      <c r="C2475" s="220">
        <v>20000000</v>
      </c>
      <c r="D2475" s="220">
        <v>20000000</v>
      </c>
    </row>
    <row r="2476" spans="1:4" ht="15.75" x14ac:dyDescent="0.25">
      <c r="A2476" s="180"/>
      <c r="B2476" s="91" t="s">
        <v>2548</v>
      </c>
      <c r="C2476" s="220">
        <v>200000000</v>
      </c>
      <c r="D2476" s="220">
        <v>100000000</v>
      </c>
    </row>
    <row r="2477" spans="1:4" ht="15.75" x14ac:dyDescent="0.25">
      <c r="A2477" s="180"/>
      <c r="B2477" s="91" t="s">
        <v>2549</v>
      </c>
      <c r="C2477" s="220">
        <v>1000000</v>
      </c>
      <c r="D2477" s="220">
        <v>1000000</v>
      </c>
    </row>
    <row r="2478" spans="1:4" ht="15.75" x14ac:dyDescent="0.25">
      <c r="A2478" s="180"/>
      <c r="B2478" s="91" t="s">
        <v>2550</v>
      </c>
      <c r="C2478" s="220">
        <v>1000000</v>
      </c>
      <c r="D2478" s="220">
        <v>1000000</v>
      </c>
    </row>
    <row r="2479" spans="1:4" ht="15.75" x14ac:dyDescent="0.25">
      <c r="A2479" s="180"/>
      <c r="B2479" s="91" t="s">
        <v>2551</v>
      </c>
      <c r="C2479" s="220">
        <v>130000000</v>
      </c>
      <c r="D2479" s="220">
        <v>40000000</v>
      </c>
    </row>
    <row r="2480" spans="1:4" ht="15.75" x14ac:dyDescent="0.25">
      <c r="A2480" s="180"/>
      <c r="B2480" s="91" t="s">
        <v>2552</v>
      </c>
      <c r="C2480" s="220">
        <v>10000000</v>
      </c>
      <c r="D2480" s="220">
        <v>20000000</v>
      </c>
    </row>
    <row r="2481" spans="1:4" ht="15.75" x14ac:dyDescent="0.25">
      <c r="A2481" s="180"/>
      <c r="B2481" s="91" t="s">
        <v>2553</v>
      </c>
      <c r="C2481" s="220">
        <v>5000000</v>
      </c>
      <c r="D2481" s="220">
        <v>0</v>
      </c>
    </row>
    <row r="2482" spans="1:4" ht="15.75" x14ac:dyDescent="0.25">
      <c r="A2482" s="180"/>
      <c r="B2482" s="91" t="s">
        <v>4366</v>
      </c>
      <c r="C2482" s="220">
        <v>0</v>
      </c>
      <c r="D2482" s="220">
        <v>1000000000</v>
      </c>
    </row>
    <row r="2483" spans="1:4" ht="15.75" x14ac:dyDescent="0.25">
      <c r="A2483" s="180"/>
      <c r="B2483" s="91" t="s">
        <v>2554</v>
      </c>
      <c r="C2483" s="220">
        <v>0</v>
      </c>
      <c r="D2483" s="220"/>
    </row>
    <row r="2484" spans="1:4" ht="15.75" x14ac:dyDescent="0.25">
      <c r="A2484" s="180"/>
      <c r="B2484" s="91" t="s">
        <v>2555</v>
      </c>
      <c r="C2484" s="26">
        <v>2000000</v>
      </c>
      <c r="D2484" s="26">
        <v>2000000</v>
      </c>
    </row>
    <row r="2485" spans="1:4" ht="15.75" x14ac:dyDescent="0.25">
      <c r="A2485" s="180"/>
      <c r="B2485" s="91" t="s">
        <v>2556</v>
      </c>
      <c r="C2485" s="220">
        <v>20000000</v>
      </c>
      <c r="D2485" s="220">
        <v>20000000</v>
      </c>
    </row>
    <row r="2486" spans="1:4" ht="15.75" x14ac:dyDescent="0.25">
      <c r="A2486" s="180"/>
      <c r="B2486" s="91" t="s">
        <v>2557</v>
      </c>
      <c r="C2486" s="220">
        <v>30000000</v>
      </c>
      <c r="D2486" s="220">
        <v>18000000</v>
      </c>
    </row>
    <row r="2487" spans="1:4" ht="15.75" x14ac:dyDescent="0.25">
      <c r="A2487" s="180"/>
      <c r="B2487" s="91" t="s">
        <v>2558</v>
      </c>
      <c r="C2487" s="220">
        <v>72000000</v>
      </c>
      <c r="D2487" s="220">
        <v>25000000</v>
      </c>
    </row>
    <row r="2488" spans="1:4" ht="15.75" x14ac:dyDescent="0.25">
      <c r="A2488" s="180"/>
      <c r="B2488" s="91" t="s">
        <v>2559</v>
      </c>
      <c r="C2488" s="220">
        <v>40000000</v>
      </c>
      <c r="D2488" s="220">
        <v>5000000</v>
      </c>
    </row>
    <row r="2489" spans="1:4" ht="15.75" x14ac:dyDescent="0.25">
      <c r="A2489" s="180"/>
      <c r="B2489" s="91" t="s">
        <v>2560</v>
      </c>
      <c r="C2489" s="220">
        <v>50000000</v>
      </c>
      <c r="D2489" s="220">
        <v>5000000</v>
      </c>
    </row>
    <row r="2490" spans="1:4" ht="15.75" x14ac:dyDescent="0.25">
      <c r="A2490" s="180"/>
      <c r="B2490" s="91" t="s">
        <v>2561</v>
      </c>
      <c r="C2490" s="220">
        <v>400000000</v>
      </c>
      <c r="D2490" s="220">
        <v>100000000</v>
      </c>
    </row>
    <row r="2491" spans="1:4" ht="15.75" x14ac:dyDescent="0.25">
      <c r="A2491" s="180">
        <v>4</v>
      </c>
      <c r="B2491" s="91" t="s">
        <v>2562</v>
      </c>
      <c r="C2491" s="220">
        <v>80000000</v>
      </c>
      <c r="D2491" s="220">
        <v>100000000</v>
      </c>
    </row>
    <row r="2492" spans="1:4" ht="15.75" x14ac:dyDescent="0.25">
      <c r="A2492" s="180">
        <v>5</v>
      </c>
      <c r="B2492" s="91" t="s">
        <v>2563</v>
      </c>
      <c r="C2492" s="220">
        <v>15000000</v>
      </c>
      <c r="D2492" s="220">
        <v>20000000</v>
      </c>
    </row>
    <row r="2493" spans="1:4" ht="15.75" x14ac:dyDescent="0.25">
      <c r="A2493" s="180">
        <v>6</v>
      </c>
      <c r="B2493" s="91" t="s">
        <v>2564</v>
      </c>
      <c r="C2493" s="220">
        <v>7000000</v>
      </c>
      <c r="D2493" s="220">
        <v>7000000</v>
      </c>
    </row>
    <row r="2494" spans="1:4" ht="15.75" x14ac:dyDescent="0.25">
      <c r="A2494" s="180">
        <v>7</v>
      </c>
      <c r="B2494" s="91" t="s">
        <v>2565</v>
      </c>
      <c r="C2494" s="220">
        <v>100000000</v>
      </c>
      <c r="D2494" s="220">
        <v>795000000</v>
      </c>
    </row>
    <row r="2495" spans="1:4" ht="15.75" x14ac:dyDescent="0.25">
      <c r="A2495" s="180">
        <v>8</v>
      </c>
      <c r="B2495" s="91" t="s">
        <v>2566</v>
      </c>
      <c r="C2495" s="220">
        <v>20000000</v>
      </c>
      <c r="D2495" s="220">
        <v>5000000</v>
      </c>
    </row>
    <row r="2496" spans="1:4" ht="15.75" x14ac:dyDescent="0.25">
      <c r="A2496" s="180">
        <v>9</v>
      </c>
      <c r="B2496" s="91" t="s">
        <v>2567</v>
      </c>
      <c r="C2496" s="220">
        <v>1000000</v>
      </c>
      <c r="D2496" s="220">
        <v>0</v>
      </c>
    </row>
    <row r="2497" spans="1:4" ht="15.75" x14ac:dyDescent="0.25">
      <c r="A2497" s="180">
        <v>10</v>
      </c>
      <c r="B2497" s="91" t="s">
        <v>2568</v>
      </c>
      <c r="C2497" s="220">
        <v>5000000</v>
      </c>
      <c r="D2497" s="220">
        <v>5000000</v>
      </c>
    </row>
    <row r="2498" spans="1:4" ht="15.75" x14ac:dyDescent="0.25">
      <c r="A2498" s="180">
        <v>11</v>
      </c>
      <c r="B2498" s="91" t="s">
        <v>2569</v>
      </c>
      <c r="C2498" s="26">
        <v>5000000</v>
      </c>
      <c r="D2498" s="26">
        <v>0</v>
      </c>
    </row>
    <row r="2499" spans="1:4" ht="15.75" x14ac:dyDescent="0.25">
      <c r="A2499" s="180">
        <v>12</v>
      </c>
      <c r="B2499" s="91" t="s">
        <v>2570</v>
      </c>
      <c r="C2499" s="220">
        <v>0</v>
      </c>
      <c r="D2499" s="220">
        <v>86798000</v>
      </c>
    </row>
    <row r="2500" spans="1:4" ht="16.5" x14ac:dyDescent="0.3">
      <c r="A2500" s="143">
        <v>13</v>
      </c>
      <c r="B2500" s="91" t="s">
        <v>2571</v>
      </c>
      <c r="C2500" s="28">
        <v>0</v>
      </c>
      <c r="D2500" s="28">
        <v>2000000</v>
      </c>
    </row>
    <row r="2501" spans="1:4" ht="16.5" x14ac:dyDescent="0.3">
      <c r="A2501" s="143">
        <v>14</v>
      </c>
      <c r="B2501" s="91" t="s">
        <v>2572</v>
      </c>
      <c r="C2501" s="220">
        <v>10000000</v>
      </c>
      <c r="D2501" s="220">
        <v>0</v>
      </c>
    </row>
    <row r="2502" spans="1:4" ht="16.5" x14ac:dyDescent="0.3">
      <c r="A2502" s="143">
        <v>15</v>
      </c>
      <c r="B2502" s="91" t="s">
        <v>2573</v>
      </c>
      <c r="C2502" s="220">
        <v>40000000</v>
      </c>
      <c r="D2502" s="220">
        <v>10000000</v>
      </c>
    </row>
    <row r="2503" spans="1:4" ht="16.5" x14ac:dyDescent="0.3">
      <c r="A2503" s="143">
        <v>16</v>
      </c>
      <c r="B2503" s="91" t="s">
        <v>2574</v>
      </c>
      <c r="C2503" s="220">
        <v>1000000000</v>
      </c>
      <c r="D2503" s="220">
        <v>220000000</v>
      </c>
    </row>
    <row r="2504" spans="1:4" ht="16.5" x14ac:dyDescent="0.3">
      <c r="A2504" s="143">
        <v>17</v>
      </c>
      <c r="B2504" s="91" t="s">
        <v>2575</v>
      </c>
      <c r="C2504" s="220">
        <v>1000000000</v>
      </c>
      <c r="D2504" s="220">
        <v>150000000</v>
      </c>
    </row>
    <row r="2505" spans="1:4" ht="16.5" x14ac:dyDescent="0.3">
      <c r="A2505" s="143">
        <v>18</v>
      </c>
      <c r="B2505" s="91" t="s">
        <v>2576</v>
      </c>
      <c r="C2505" s="220">
        <v>900000000</v>
      </c>
      <c r="D2505" s="220">
        <v>0</v>
      </c>
    </row>
    <row r="2506" spans="1:4" ht="16.5" x14ac:dyDescent="0.3">
      <c r="A2506" s="143">
        <v>19</v>
      </c>
      <c r="B2506" s="91" t="s">
        <v>2577</v>
      </c>
      <c r="C2506" s="220">
        <v>200000000</v>
      </c>
      <c r="D2506" s="220">
        <v>100000000</v>
      </c>
    </row>
    <row r="2507" spans="1:4" ht="16.5" x14ac:dyDescent="0.3">
      <c r="A2507" s="143"/>
      <c r="B2507" s="91" t="s">
        <v>2578</v>
      </c>
      <c r="C2507" s="220">
        <v>300000000</v>
      </c>
      <c r="D2507" s="220">
        <v>200000000</v>
      </c>
    </row>
    <row r="2508" spans="1:4" ht="17.25" thickBot="1" x14ac:dyDescent="0.35">
      <c r="A2508" s="143"/>
      <c r="B2508" s="99" t="s">
        <v>2512</v>
      </c>
      <c r="C2508" s="280">
        <f>SUM(C2466:C2507)</f>
        <v>5479000000</v>
      </c>
      <c r="D2508" s="280">
        <f>SUM(D2466:D2507)</f>
        <v>3816540000</v>
      </c>
    </row>
    <row r="2509" spans="1:4" ht="17.25" thickTop="1" x14ac:dyDescent="0.3">
      <c r="A2509" s="143"/>
      <c r="B2509" s="99"/>
      <c r="C2509" s="224"/>
      <c r="D2509" s="224"/>
    </row>
    <row r="2510" spans="1:4" ht="15.75" x14ac:dyDescent="0.25">
      <c r="A2510" s="149"/>
      <c r="B2510" s="91"/>
      <c r="C2510" s="3"/>
      <c r="D2510" s="3"/>
    </row>
    <row r="2511" spans="1:4" ht="15.75" x14ac:dyDescent="0.25">
      <c r="A2511" s="149"/>
      <c r="B2511" s="91"/>
      <c r="C2511" s="224"/>
      <c r="D2511" s="224"/>
    </row>
    <row r="2512" spans="1:4" ht="23.25" x14ac:dyDescent="0.35">
      <c r="A2512" s="175">
        <v>78</v>
      </c>
      <c r="B2512" s="92" t="s">
        <v>0</v>
      </c>
      <c r="C2512" s="187"/>
      <c r="D2512" s="187"/>
    </row>
    <row r="2513" spans="1:4" ht="15.75" x14ac:dyDescent="0.25">
      <c r="A2513" s="175"/>
      <c r="B2513" s="94"/>
      <c r="C2513" s="56"/>
      <c r="D2513" s="56"/>
    </row>
    <row r="2514" spans="1:4" ht="15.75" x14ac:dyDescent="0.25">
      <c r="A2514" s="175"/>
      <c r="B2514" s="94" t="s">
        <v>859</v>
      </c>
      <c r="C2514" s="3"/>
      <c r="D2514" s="3"/>
    </row>
    <row r="2515" spans="1:4" ht="15.75" x14ac:dyDescent="0.25">
      <c r="A2515" s="175"/>
      <c r="B2515" s="94" t="s">
        <v>2536</v>
      </c>
      <c r="C2515" s="111"/>
      <c r="D2515" s="111"/>
    </row>
    <row r="2516" spans="1:4" ht="15.75" x14ac:dyDescent="0.25">
      <c r="A2516" s="175"/>
      <c r="B2516" s="94"/>
      <c r="C2516" s="111"/>
      <c r="D2516" s="111"/>
    </row>
    <row r="2517" spans="1:4" ht="16.5" x14ac:dyDescent="0.3">
      <c r="A2517" s="176" t="s">
        <v>861</v>
      </c>
      <c r="B2517" s="96" t="s">
        <v>4</v>
      </c>
      <c r="C2517" s="9" t="s">
        <v>5</v>
      </c>
      <c r="D2517" s="9" t="s">
        <v>5</v>
      </c>
    </row>
    <row r="2518" spans="1:4" ht="16.5" x14ac:dyDescent="0.3">
      <c r="A2518" s="177" t="s">
        <v>6</v>
      </c>
      <c r="B2518" s="98"/>
      <c r="C2518" s="5" t="s">
        <v>7</v>
      </c>
      <c r="D2518" s="5" t="s">
        <v>7</v>
      </c>
    </row>
    <row r="2519" spans="1:4" ht="16.5" x14ac:dyDescent="0.3">
      <c r="A2519" s="145"/>
      <c r="B2519" s="98"/>
      <c r="C2519" s="5">
        <v>2011</v>
      </c>
      <c r="D2519" s="5">
        <v>2012</v>
      </c>
    </row>
    <row r="2520" spans="1:4" ht="17.25" thickBot="1" x14ac:dyDescent="0.35">
      <c r="A2520" s="178"/>
      <c r="B2520" s="103"/>
      <c r="C2520" s="13" t="s">
        <v>299</v>
      </c>
      <c r="D2520" s="13" t="s">
        <v>299</v>
      </c>
    </row>
    <row r="2521" spans="1:4" ht="16.5" x14ac:dyDescent="0.3">
      <c r="A2521" s="143">
        <v>20</v>
      </c>
      <c r="B2521" s="106" t="s">
        <v>2579</v>
      </c>
      <c r="C2521" s="3"/>
      <c r="D2521" s="3"/>
    </row>
    <row r="2522" spans="1:4" ht="15.75" x14ac:dyDescent="0.25">
      <c r="A2522" s="281" t="s">
        <v>2580</v>
      </c>
      <c r="B2522" s="91" t="s">
        <v>2581</v>
      </c>
      <c r="C2522" s="3"/>
      <c r="D2522" s="3"/>
    </row>
    <row r="2523" spans="1:4" ht="15.75" x14ac:dyDescent="0.25">
      <c r="A2523" s="149"/>
      <c r="B2523" s="91" t="s">
        <v>2582</v>
      </c>
      <c r="C2523" s="3"/>
      <c r="D2523" s="3"/>
    </row>
    <row r="2524" spans="1:4" ht="15.75" x14ac:dyDescent="0.25">
      <c r="A2524" s="149"/>
      <c r="B2524" s="91" t="s">
        <v>2583</v>
      </c>
      <c r="C2524" s="3"/>
      <c r="D2524" s="3"/>
    </row>
    <row r="2525" spans="1:4" ht="15.75" x14ac:dyDescent="0.25">
      <c r="A2525" s="149"/>
      <c r="B2525" s="91" t="s">
        <v>2584</v>
      </c>
      <c r="C2525" s="3"/>
      <c r="D2525" s="3"/>
    </row>
    <row r="2526" spans="1:4" ht="15.75" x14ac:dyDescent="0.25">
      <c r="A2526" s="149"/>
      <c r="B2526" s="91" t="s">
        <v>2585</v>
      </c>
      <c r="C2526" s="3"/>
      <c r="D2526" s="3"/>
    </row>
    <row r="2527" spans="1:4" ht="15.75" x14ac:dyDescent="0.25">
      <c r="A2527" s="149"/>
      <c r="B2527" s="91" t="s">
        <v>2586</v>
      </c>
      <c r="C2527" s="3"/>
      <c r="D2527" s="3"/>
    </row>
    <row r="2528" spans="1:4" ht="15.75" x14ac:dyDescent="0.25">
      <c r="A2528" s="149"/>
      <c r="B2528" s="91" t="s">
        <v>2587</v>
      </c>
      <c r="C2528" s="3"/>
      <c r="D2528" s="3"/>
    </row>
    <row r="2529" spans="1:4" ht="15.75" x14ac:dyDescent="0.25">
      <c r="A2529" s="149"/>
      <c r="B2529" s="91" t="s">
        <v>2588</v>
      </c>
      <c r="C2529" s="3"/>
      <c r="D2529" s="3"/>
    </row>
    <row r="2530" spans="1:4" ht="15.75" x14ac:dyDescent="0.25">
      <c r="A2530" s="149"/>
      <c r="B2530" s="91" t="s">
        <v>2589</v>
      </c>
      <c r="C2530" s="3"/>
      <c r="D2530" s="3"/>
    </row>
    <row r="2531" spans="1:4" ht="15.75" x14ac:dyDescent="0.25">
      <c r="A2531" s="149"/>
      <c r="B2531" s="91" t="s">
        <v>2590</v>
      </c>
      <c r="C2531" s="3"/>
      <c r="D2531" s="226">
        <v>70000000</v>
      </c>
    </row>
    <row r="2532" spans="1:4" ht="15.75" x14ac:dyDescent="0.25">
      <c r="A2532" s="149"/>
      <c r="B2532" s="91" t="s">
        <v>2591</v>
      </c>
      <c r="C2532" s="3"/>
      <c r="D2532" s="3"/>
    </row>
    <row r="2533" spans="1:4" ht="15.75" x14ac:dyDescent="0.25">
      <c r="A2533" s="149"/>
      <c r="B2533" s="91" t="s">
        <v>2592</v>
      </c>
      <c r="C2533" s="3"/>
      <c r="D2533" s="3"/>
    </row>
    <row r="2534" spans="1:4" ht="15.75" x14ac:dyDescent="0.25">
      <c r="A2534" s="149"/>
      <c r="B2534" s="91" t="s">
        <v>2593</v>
      </c>
      <c r="C2534" s="3"/>
      <c r="D2534" s="3"/>
    </row>
    <row r="2535" spans="1:4" ht="15.75" x14ac:dyDescent="0.25">
      <c r="A2535" s="149"/>
      <c r="B2535" s="91" t="s">
        <v>2594</v>
      </c>
      <c r="C2535" s="220">
        <v>60000000</v>
      </c>
      <c r="D2535" s="220"/>
    </row>
    <row r="2536" spans="1:4" ht="15.75" x14ac:dyDescent="0.25">
      <c r="A2536" s="149"/>
      <c r="B2536" s="91" t="s">
        <v>2595</v>
      </c>
      <c r="C2536" s="3"/>
      <c r="D2536" s="3"/>
    </row>
    <row r="2537" spans="1:4" ht="15.75" x14ac:dyDescent="0.25">
      <c r="A2537" s="149"/>
      <c r="B2537" s="91" t="s">
        <v>2596</v>
      </c>
      <c r="C2537" s="3"/>
      <c r="D2537" s="3"/>
    </row>
    <row r="2538" spans="1:4" ht="15.75" x14ac:dyDescent="0.25">
      <c r="A2538" s="149"/>
      <c r="B2538" s="91" t="s">
        <v>2597</v>
      </c>
      <c r="C2538" s="3"/>
      <c r="D2538" s="3"/>
    </row>
    <row r="2539" spans="1:4" ht="15.75" x14ac:dyDescent="0.25">
      <c r="A2539" s="149"/>
      <c r="B2539" s="91" t="s">
        <v>2598</v>
      </c>
      <c r="C2539" s="3"/>
      <c r="D2539" s="3"/>
    </row>
    <row r="2540" spans="1:4" ht="15.75" x14ac:dyDescent="0.25">
      <c r="A2540" s="149"/>
      <c r="B2540" s="91" t="s">
        <v>2599</v>
      </c>
      <c r="C2540" s="3"/>
      <c r="D2540" s="3"/>
    </row>
    <row r="2541" spans="1:4" ht="15.75" x14ac:dyDescent="0.25">
      <c r="A2541" s="149"/>
      <c r="B2541" s="91" t="s">
        <v>2600</v>
      </c>
      <c r="C2541" s="3"/>
      <c r="D2541" s="3"/>
    </row>
    <row r="2542" spans="1:4" ht="15.75" x14ac:dyDescent="0.25">
      <c r="A2542" s="149"/>
      <c r="B2542" s="91" t="s">
        <v>2601</v>
      </c>
      <c r="C2542" s="3"/>
      <c r="D2542" s="3"/>
    </row>
    <row r="2543" spans="1:4" ht="15.75" x14ac:dyDescent="0.25">
      <c r="A2543" s="149"/>
      <c r="B2543" s="91" t="s">
        <v>2602</v>
      </c>
      <c r="C2543" s="3"/>
      <c r="D2543" s="3"/>
    </row>
    <row r="2544" spans="1:4" ht="15.75" x14ac:dyDescent="0.25">
      <c r="A2544" s="149"/>
      <c r="B2544" s="91" t="s">
        <v>2603</v>
      </c>
      <c r="C2544" s="3"/>
      <c r="D2544" s="3"/>
    </row>
    <row r="2545" spans="1:4" ht="15.75" x14ac:dyDescent="0.25">
      <c r="A2545" s="149"/>
      <c r="B2545" s="91" t="s">
        <v>2604</v>
      </c>
      <c r="C2545" s="3"/>
      <c r="D2545" s="3"/>
    </row>
    <row r="2546" spans="1:4" ht="15.75" x14ac:dyDescent="0.25">
      <c r="A2546" s="149"/>
      <c r="B2546" s="91" t="s">
        <v>2605</v>
      </c>
      <c r="C2546" s="3"/>
      <c r="D2546" s="3"/>
    </row>
    <row r="2547" spans="1:4" ht="15.75" x14ac:dyDescent="0.25">
      <c r="A2547" s="149"/>
      <c r="B2547" s="91" t="s">
        <v>2606</v>
      </c>
      <c r="C2547" s="3"/>
      <c r="D2547" s="3"/>
    </row>
    <row r="2548" spans="1:4" ht="15.75" x14ac:dyDescent="0.25">
      <c r="A2548" s="149"/>
      <c r="B2548" s="91" t="s">
        <v>2607</v>
      </c>
      <c r="C2548" s="3"/>
      <c r="D2548" s="3"/>
    </row>
    <row r="2549" spans="1:4" ht="15.75" x14ac:dyDescent="0.25">
      <c r="A2549" s="142" t="s">
        <v>2608</v>
      </c>
      <c r="B2549" s="91" t="s">
        <v>2609</v>
      </c>
    </row>
    <row r="2550" spans="1:4" ht="15.75" x14ac:dyDescent="0.25">
      <c r="A2550" s="142"/>
      <c r="B2550" s="91" t="s">
        <v>2610</v>
      </c>
      <c r="C2550" s="220">
        <v>4000000</v>
      </c>
      <c r="D2550" s="220">
        <v>40000000</v>
      </c>
    </row>
    <row r="2551" spans="1:4" ht="15.75" x14ac:dyDescent="0.25">
      <c r="A2551" s="149"/>
      <c r="B2551" s="91" t="s">
        <v>2611</v>
      </c>
      <c r="C2551" s="220">
        <v>4000000</v>
      </c>
      <c r="D2551" s="220">
        <v>4000000</v>
      </c>
    </row>
    <row r="2552" spans="1:4" ht="15.75" x14ac:dyDescent="0.25">
      <c r="A2552" s="149"/>
      <c r="B2552" s="91" t="s">
        <v>2612</v>
      </c>
      <c r="C2552" s="220">
        <v>16000000</v>
      </c>
      <c r="D2552" s="220">
        <v>8000000</v>
      </c>
    </row>
    <row r="2553" spans="1:4" ht="15.75" x14ac:dyDescent="0.25">
      <c r="A2553" s="149"/>
      <c r="B2553" s="91" t="s">
        <v>2613</v>
      </c>
      <c r="C2553" s="220">
        <v>4000000</v>
      </c>
      <c r="D2553" s="220">
        <v>4000000</v>
      </c>
    </row>
    <row r="2554" spans="1:4" ht="15.75" x14ac:dyDescent="0.25">
      <c r="A2554" s="149"/>
      <c r="B2554" s="91" t="s">
        <v>2614</v>
      </c>
      <c r="C2554" s="220">
        <v>8000000</v>
      </c>
      <c r="D2554" s="220">
        <v>4000000</v>
      </c>
    </row>
    <row r="2555" spans="1:4" ht="15.75" x14ac:dyDescent="0.25">
      <c r="A2555" s="149"/>
      <c r="B2555" s="91" t="s">
        <v>2615</v>
      </c>
      <c r="C2555" s="112">
        <v>0</v>
      </c>
      <c r="D2555" s="112">
        <v>500000</v>
      </c>
    </row>
    <row r="2556" spans="1:4" ht="16.5" thickBot="1" x14ac:dyDescent="0.3">
      <c r="A2556" s="149"/>
      <c r="B2556" s="99" t="s">
        <v>1124</v>
      </c>
      <c r="C2556" s="223">
        <f ca="1">SUM(C2522:C2556)</f>
        <v>96000000</v>
      </c>
      <c r="D2556" s="223">
        <f>SUM(D2522:D2555)</f>
        <v>130500000</v>
      </c>
    </row>
    <row r="2557" spans="1:4" ht="16.5" x14ac:dyDescent="0.3">
      <c r="A2557" s="143"/>
      <c r="B2557" s="91"/>
      <c r="C2557" s="244"/>
      <c r="D2557" s="244"/>
    </row>
    <row r="2558" spans="1:4" ht="16.5" x14ac:dyDescent="0.3">
      <c r="A2558" s="143">
        <v>21</v>
      </c>
      <c r="B2558" s="106" t="s">
        <v>2616</v>
      </c>
      <c r="C2558" s="3"/>
      <c r="D2558" s="3"/>
    </row>
    <row r="2559" spans="1:4" ht="16.5" x14ac:dyDescent="0.3">
      <c r="A2559" s="143"/>
      <c r="B2559" s="106" t="s">
        <v>2617</v>
      </c>
      <c r="C2559" s="3"/>
      <c r="D2559" s="3"/>
    </row>
    <row r="2560" spans="1:4" ht="16.5" x14ac:dyDescent="0.3">
      <c r="A2560" s="143"/>
      <c r="B2560" s="91" t="s">
        <v>2618</v>
      </c>
      <c r="C2560" s="220">
        <v>32000000</v>
      </c>
      <c r="D2560" s="220">
        <v>15000000</v>
      </c>
    </row>
    <row r="2561" spans="1:4" ht="16.5" x14ac:dyDescent="0.3">
      <c r="A2561" s="143"/>
      <c r="B2561" s="91" t="s">
        <v>2619</v>
      </c>
      <c r="C2561" s="220">
        <v>48000000</v>
      </c>
      <c r="D2561" s="220">
        <v>28000000</v>
      </c>
    </row>
    <row r="2562" spans="1:4" ht="16.5" x14ac:dyDescent="0.3">
      <c r="A2562" s="143"/>
      <c r="B2562" s="91" t="s">
        <v>2620</v>
      </c>
      <c r="C2562" s="220">
        <v>500000</v>
      </c>
      <c r="D2562" s="220">
        <v>400000</v>
      </c>
    </row>
    <row r="2563" spans="1:4" ht="16.5" x14ac:dyDescent="0.3">
      <c r="A2563" s="143"/>
      <c r="B2563" s="91" t="s">
        <v>2621</v>
      </c>
      <c r="C2563" s="220">
        <v>200000</v>
      </c>
      <c r="D2563" s="220">
        <v>410000</v>
      </c>
    </row>
    <row r="2564" spans="1:4" ht="16.5" x14ac:dyDescent="0.3">
      <c r="A2564" s="143"/>
      <c r="B2564" s="91" t="s">
        <v>2622</v>
      </c>
      <c r="C2564" s="220">
        <v>4000000</v>
      </c>
      <c r="D2564" s="220">
        <v>9000000</v>
      </c>
    </row>
    <row r="2565" spans="1:4" ht="16.5" x14ac:dyDescent="0.3">
      <c r="A2565" s="143"/>
      <c r="B2565" s="91" t="s">
        <v>2623</v>
      </c>
      <c r="C2565" s="220">
        <v>100000</v>
      </c>
      <c r="D2565" s="220">
        <v>100000</v>
      </c>
    </row>
    <row r="2566" spans="1:4" ht="16.5" x14ac:dyDescent="0.3">
      <c r="A2566" s="143"/>
      <c r="B2566" s="91" t="s">
        <v>2624</v>
      </c>
      <c r="C2566" s="220">
        <v>1000000</v>
      </c>
      <c r="D2566" s="220">
        <v>1500000</v>
      </c>
    </row>
    <row r="2567" spans="1:4" ht="17.25" thickBot="1" x14ac:dyDescent="0.35">
      <c r="A2567" s="145"/>
      <c r="B2567" s="99" t="s">
        <v>1124</v>
      </c>
      <c r="C2567" s="223">
        <f>SUM(C2560:C2566)</f>
        <v>85800000</v>
      </c>
      <c r="D2567" s="223">
        <f>SUM(D2560:D2566)</f>
        <v>54410000</v>
      </c>
    </row>
    <row r="2568" spans="1:4" ht="15.75" x14ac:dyDescent="0.25">
      <c r="A2568" s="173"/>
      <c r="B2568" s="99"/>
      <c r="C2568" s="224"/>
      <c r="D2568" s="224"/>
    </row>
    <row r="2569" spans="1:4" ht="23.25" x14ac:dyDescent="0.35">
      <c r="A2569" s="175"/>
      <c r="B2569" s="92" t="s">
        <v>0</v>
      </c>
      <c r="C2569" s="56"/>
      <c r="D2569" s="56">
        <v>79</v>
      </c>
    </row>
    <row r="2570" spans="1:4" ht="15.75" x14ac:dyDescent="0.25">
      <c r="A2570" s="175"/>
      <c r="B2570" s="94"/>
      <c r="C2570" s="3"/>
      <c r="D2570" s="3"/>
    </row>
    <row r="2571" spans="1:4" ht="15.75" x14ac:dyDescent="0.25">
      <c r="A2571" s="175"/>
      <c r="B2571" s="94" t="s">
        <v>859</v>
      </c>
      <c r="C2571" s="111"/>
      <c r="D2571" s="111"/>
    </row>
    <row r="2572" spans="1:4" ht="15.75" x14ac:dyDescent="0.25">
      <c r="A2572" s="175"/>
      <c r="B2572" s="94" t="s">
        <v>2536</v>
      </c>
      <c r="C2572" s="111"/>
      <c r="D2572" s="111"/>
    </row>
    <row r="2573" spans="1:4" ht="15.75" x14ac:dyDescent="0.25">
      <c r="A2573" s="175"/>
      <c r="B2573" s="94"/>
      <c r="C2573" s="111"/>
      <c r="D2573" s="111"/>
    </row>
    <row r="2574" spans="1:4" ht="16.5" x14ac:dyDescent="0.3">
      <c r="A2574" s="176" t="s">
        <v>861</v>
      </c>
      <c r="B2574" s="96" t="s">
        <v>4</v>
      </c>
      <c r="C2574" s="9" t="s">
        <v>5</v>
      </c>
      <c r="D2574" s="9" t="s">
        <v>5</v>
      </c>
    </row>
    <row r="2575" spans="1:4" ht="16.5" x14ac:dyDescent="0.3">
      <c r="A2575" s="177" t="s">
        <v>6</v>
      </c>
      <c r="B2575" s="98"/>
      <c r="C2575" s="5" t="s">
        <v>7</v>
      </c>
      <c r="D2575" s="5" t="s">
        <v>7</v>
      </c>
    </row>
    <row r="2576" spans="1:4" ht="16.5" x14ac:dyDescent="0.3">
      <c r="A2576" s="145"/>
      <c r="B2576" s="98"/>
      <c r="C2576" s="5">
        <v>2011</v>
      </c>
      <c r="D2576" s="5">
        <v>2012</v>
      </c>
    </row>
    <row r="2577" spans="1:4" ht="17.25" thickBot="1" x14ac:dyDescent="0.35">
      <c r="A2577" s="178"/>
      <c r="B2577" s="103"/>
      <c r="C2577" s="13" t="s">
        <v>299</v>
      </c>
      <c r="D2577" s="13" t="s">
        <v>299</v>
      </c>
    </row>
    <row r="2578" spans="1:4" ht="16.5" x14ac:dyDescent="0.3">
      <c r="A2578" s="143">
        <v>22</v>
      </c>
      <c r="B2578" s="106" t="s">
        <v>2625</v>
      </c>
      <c r="C2578" s="220"/>
      <c r="D2578" s="220"/>
    </row>
    <row r="2579" spans="1:4" ht="16.5" x14ac:dyDescent="0.3">
      <c r="A2579" s="143"/>
      <c r="B2579" s="109" t="s">
        <v>2626</v>
      </c>
      <c r="C2579" s="220"/>
      <c r="D2579" s="220"/>
    </row>
    <row r="2580" spans="1:4" ht="16.5" x14ac:dyDescent="0.3">
      <c r="A2580" s="143"/>
      <c r="B2580" s="91" t="s">
        <v>2627</v>
      </c>
      <c r="C2580" s="220">
        <v>52000000</v>
      </c>
      <c r="D2580" s="220">
        <v>20000000</v>
      </c>
    </row>
    <row r="2581" spans="1:4" ht="16.5" x14ac:dyDescent="0.3">
      <c r="A2581" s="143"/>
      <c r="B2581" s="91" t="s">
        <v>2628</v>
      </c>
      <c r="C2581" s="220">
        <v>12000000</v>
      </c>
      <c r="D2581" s="220">
        <v>12000000</v>
      </c>
    </row>
    <row r="2582" spans="1:4" ht="16.5" x14ac:dyDescent="0.3">
      <c r="A2582" s="143"/>
      <c r="B2582" s="91" t="s">
        <v>2629</v>
      </c>
      <c r="C2582" s="220">
        <v>12000000</v>
      </c>
      <c r="D2582" s="220">
        <v>12000000</v>
      </c>
    </row>
    <row r="2583" spans="1:4" ht="16.5" x14ac:dyDescent="0.3">
      <c r="A2583" s="143"/>
      <c r="B2583" s="91" t="s">
        <v>2630</v>
      </c>
      <c r="C2583" s="220">
        <v>1000000</v>
      </c>
      <c r="D2583" s="220">
        <v>1000000</v>
      </c>
    </row>
    <row r="2584" spans="1:4" ht="16.5" x14ac:dyDescent="0.3">
      <c r="A2584" s="143"/>
      <c r="B2584" s="91" t="s">
        <v>2631</v>
      </c>
      <c r="C2584" s="220">
        <v>1000000</v>
      </c>
      <c r="D2584" s="220">
        <v>1000000</v>
      </c>
    </row>
    <row r="2585" spans="1:4" ht="16.5" x14ac:dyDescent="0.3">
      <c r="A2585" s="143"/>
      <c r="B2585" s="91" t="s">
        <v>2632</v>
      </c>
      <c r="C2585" s="220">
        <v>400000</v>
      </c>
      <c r="D2585" s="220">
        <v>400000</v>
      </c>
    </row>
    <row r="2586" spans="1:4" ht="16.5" x14ac:dyDescent="0.3">
      <c r="A2586" s="143"/>
      <c r="B2586" s="91" t="s">
        <v>2633</v>
      </c>
      <c r="C2586" s="220">
        <v>5000000</v>
      </c>
      <c r="D2586" s="220">
        <v>5000000</v>
      </c>
    </row>
    <row r="2587" spans="1:4" ht="16.5" x14ac:dyDescent="0.3">
      <c r="A2587" s="143"/>
      <c r="B2587" s="91" t="s">
        <v>2634</v>
      </c>
      <c r="C2587" s="220">
        <v>300000</v>
      </c>
      <c r="D2587" s="220">
        <v>300000</v>
      </c>
    </row>
    <row r="2588" spans="1:4" ht="16.5" x14ac:dyDescent="0.3">
      <c r="A2588" s="143"/>
      <c r="B2588" s="91" t="s">
        <v>2635</v>
      </c>
      <c r="C2588" s="220">
        <v>3000000</v>
      </c>
      <c r="D2588" s="220">
        <v>3000000</v>
      </c>
    </row>
    <row r="2589" spans="1:4" ht="16.5" x14ac:dyDescent="0.3">
      <c r="A2589" s="143"/>
      <c r="B2589" s="91" t="s">
        <v>2636</v>
      </c>
      <c r="C2589" s="220">
        <v>2000000</v>
      </c>
      <c r="D2589" s="220">
        <v>2000000</v>
      </c>
    </row>
    <row r="2590" spans="1:4" ht="16.5" x14ac:dyDescent="0.3">
      <c r="A2590" s="143"/>
      <c r="B2590" s="91" t="s">
        <v>2637</v>
      </c>
      <c r="C2590" s="220">
        <v>500000</v>
      </c>
      <c r="D2590" s="220">
        <v>500000</v>
      </c>
    </row>
    <row r="2591" spans="1:4" ht="16.5" x14ac:dyDescent="0.3">
      <c r="A2591" s="143"/>
      <c r="B2591" s="91" t="s">
        <v>2638</v>
      </c>
      <c r="C2591" s="220">
        <v>1000000</v>
      </c>
      <c r="D2591" s="220">
        <v>1000000</v>
      </c>
    </row>
    <row r="2592" spans="1:4" ht="16.5" x14ac:dyDescent="0.3">
      <c r="A2592" s="143"/>
      <c r="B2592" s="91" t="s">
        <v>2639</v>
      </c>
      <c r="C2592" s="220">
        <v>350000</v>
      </c>
      <c r="D2592" s="220">
        <v>350000</v>
      </c>
    </row>
    <row r="2593" spans="1:4" ht="17.25" thickBot="1" x14ac:dyDescent="0.35">
      <c r="A2593" s="143"/>
      <c r="B2593" s="91"/>
      <c r="C2593" s="220"/>
      <c r="D2593" s="220"/>
    </row>
    <row r="2594" spans="1:4" ht="17.25" thickBot="1" x14ac:dyDescent="0.35">
      <c r="A2594" s="145"/>
      <c r="B2594" s="99" t="s">
        <v>1124</v>
      </c>
      <c r="C2594" s="270">
        <f>SUM(C2580:C2593)</f>
        <v>90550000</v>
      </c>
      <c r="D2594" s="270">
        <f>SUM(D2580:D2593)</f>
        <v>58550000</v>
      </c>
    </row>
    <row r="2595" spans="1:4" ht="15.75" x14ac:dyDescent="0.25">
      <c r="A2595" s="173"/>
      <c r="B2595" s="99"/>
      <c r="C2595" s="224"/>
      <c r="D2595" s="224"/>
    </row>
    <row r="2596" spans="1:4" ht="16.5" x14ac:dyDescent="0.3">
      <c r="A2596" s="145">
        <v>23</v>
      </c>
      <c r="B2596" s="109" t="s">
        <v>2640</v>
      </c>
      <c r="C2596" s="220"/>
      <c r="D2596" s="220"/>
    </row>
    <row r="2597" spans="1:4" ht="16.5" x14ac:dyDescent="0.3">
      <c r="A2597" s="143"/>
      <c r="B2597" s="91" t="s">
        <v>2641</v>
      </c>
      <c r="C2597" s="282">
        <v>50000000</v>
      </c>
      <c r="D2597" s="282">
        <v>50000000</v>
      </c>
    </row>
    <row r="2598" spans="1:4" ht="16.5" x14ac:dyDescent="0.3">
      <c r="A2598" s="145"/>
      <c r="B2598" s="98"/>
      <c r="C2598" s="5"/>
      <c r="D2598" s="5"/>
    </row>
    <row r="2599" spans="1:4" ht="16.5" x14ac:dyDescent="0.3">
      <c r="A2599" s="143">
        <v>24</v>
      </c>
      <c r="B2599" s="106" t="s">
        <v>2642</v>
      </c>
      <c r="C2599" s="220"/>
      <c r="D2599" s="220"/>
    </row>
    <row r="2600" spans="1:4" ht="16.5" x14ac:dyDescent="0.3">
      <c r="A2600" s="143"/>
      <c r="B2600" s="91" t="s">
        <v>2643</v>
      </c>
      <c r="C2600" s="220">
        <v>50000000</v>
      </c>
      <c r="D2600" s="220">
        <v>50000000</v>
      </c>
    </row>
    <row r="2601" spans="1:4" ht="16.5" x14ac:dyDescent="0.3">
      <c r="A2601" s="143"/>
      <c r="B2601" s="91" t="s">
        <v>2644</v>
      </c>
      <c r="C2601" s="220">
        <v>0</v>
      </c>
      <c r="D2601" s="220">
        <v>0</v>
      </c>
    </row>
    <row r="2602" spans="1:4" ht="16.5" x14ac:dyDescent="0.3">
      <c r="A2602" s="143"/>
      <c r="B2602" s="91" t="s">
        <v>2645</v>
      </c>
      <c r="C2602" s="220">
        <v>8000000</v>
      </c>
      <c r="D2602" s="220">
        <v>30000000</v>
      </c>
    </row>
    <row r="2603" spans="1:4" ht="16.5" x14ac:dyDescent="0.3">
      <c r="A2603" s="143"/>
      <c r="B2603" s="91" t="s">
        <v>2646</v>
      </c>
      <c r="C2603" s="220">
        <v>100000000</v>
      </c>
      <c r="D2603" s="220">
        <v>200000000</v>
      </c>
    </row>
    <row r="2604" spans="1:4" ht="16.5" x14ac:dyDescent="0.3">
      <c r="A2604" s="143"/>
      <c r="B2604" s="234" t="s">
        <v>2647</v>
      </c>
      <c r="C2604" s="242">
        <v>80000000</v>
      </c>
      <c r="D2604" s="242">
        <v>80000000</v>
      </c>
    </row>
    <row r="2605" spans="1:4" ht="16.5" x14ac:dyDescent="0.3">
      <c r="A2605" s="143"/>
      <c r="B2605" s="234" t="s">
        <v>2648</v>
      </c>
      <c r="C2605" s="242">
        <v>30000000</v>
      </c>
      <c r="D2605" s="242">
        <v>35700000</v>
      </c>
    </row>
    <row r="2606" spans="1:4" ht="16.5" x14ac:dyDescent="0.3">
      <c r="A2606" s="143"/>
      <c r="B2606" s="234" t="s">
        <v>2649</v>
      </c>
      <c r="C2606" s="242">
        <v>3000000</v>
      </c>
      <c r="D2606" s="242">
        <v>20000000</v>
      </c>
    </row>
    <row r="2607" spans="1:4" ht="16.5" x14ac:dyDescent="0.3">
      <c r="A2607" s="143"/>
      <c r="B2607" s="234" t="s">
        <v>2650</v>
      </c>
      <c r="C2607" s="242">
        <v>30000000</v>
      </c>
      <c r="D2607" s="242">
        <v>3300000</v>
      </c>
    </row>
    <row r="2608" spans="1:4" ht="16.5" x14ac:dyDescent="0.3">
      <c r="A2608" s="143"/>
      <c r="B2608" s="234" t="s">
        <v>2651</v>
      </c>
      <c r="C2608" s="242">
        <v>3200000</v>
      </c>
      <c r="D2608" s="242">
        <v>0</v>
      </c>
    </row>
    <row r="2609" spans="1:4" ht="17.25" thickBot="1" x14ac:dyDescent="0.35">
      <c r="A2609" s="143"/>
      <c r="B2609" s="234" t="s">
        <v>2652</v>
      </c>
      <c r="C2609" s="242">
        <v>27000000</v>
      </c>
      <c r="D2609" s="242">
        <v>81000000</v>
      </c>
    </row>
    <row r="2610" spans="1:4" ht="17.25" thickBot="1" x14ac:dyDescent="0.35">
      <c r="A2610" s="143"/>
      <c r="B2610" s="99" t="s">
        <v>1124</v>
      </c>
      <c r="C2610" s="270">
        <f>SUM(C2600:C2609)</f>
        <v>331200000</v>
      </c>
      <c r="D2610" s="270">
        <f>SUM(D2600:D2609)</f>
        <v>500000000</v>
      </c>
    </row>
    <row r="2611" spans="1:4" ht="16.5" x14ac:dyDescent="0.3">
      <c r="A2611" s="143"/>
      <c r="B2611" s="275"/>
      <c r="C2611" s="224"/>
      <c r="D2611" s="224"/>
    </row>
    <row r="2612" spans="1:4" ht="16.5" x14ac:dyDescent="0.3">
      <c r="A2612" s="143">
        <v>25</v>
      </c>
      <c r="B2612" s="109" t="s">
        <v>2653</v>
      </c>
      <c r="C2612" s="220"/>
      <c r="D2612" s="220"/>
    </row>
    <row r="2613" spans="1:4" ht="16.5" x14ac:dyDescent="0.3">
      <c r="A2613" s="143"/>
      <c r="B2613" s="91" t="s">
        <v>2654</v>
      </c>
      <c r="C2613" s="220">
        <v>15000000</v>
      </c>
      <c r="D2613" s="220">
        <v>0</v>
      </c>
    </row>
    <row r="2614" spans="1:4" ht="16.5" x14ac:dyDescent="0.3">
      <c r="A2614" s="143"/>
      <c r="B2614" s="91" t="s">
        <v>2655</v>
      </c>
      <c r="C2614" s="220">
        <v>100000000</v>
      </c>
      <c r="D2614" s="220">
        <v>100000000</v>
      </c>
    </row>
    <row r="2615" spans="1:4" ht="16.5" x14ac:dyDescent="0.3">
      <c r="A2615" s="143"/>
      <c r="B2615" s="91" t="s">
        <v>2656</v>
      </c>
      <c r="C2615" s="220">
        <v>35000000</v>
      </c>
      <c r="D2615" s="220">
        <v>25000000</v>
      </c>
    </row>
    <row r="2616" spans="1:4" ht="16.5" x14ac:dyDescent="0.3">
      <c r="A2616" s="143"/>
      <c r="B2616" s="91" t="s">
        <v>2657</v>
      </c>
      <c r="C2616" s="220">
        <v>15000000</v>
      </c>
      <c r="D2616" s="220">
        <v>15000000</v>
      </c>
    </row>
    <row r="2617" spans="1:4" ht="17.25" thickBot="1" x14ac:dyDescent="0.35">
      <c r="A2617" s="143"/>
      <c r="B2617" s="91"/>
      <c r="C2617" s="220"/>
      <c r="D2617" s="220"/>
    </row>
    <row r="2618" spans="1:4" ht="17.25" thickBot="1" x14ac:dyDescent="0.35">
      <c r="A2618" s="143"/>
      <c r="B2618" s="99" t="s">
        <v>1124</v>
      </c>
      <c r="C2618" s="270">
        <f>SUM(C2613:C2617)</f>
        <v>165000000</v>
      </c>
      <c r="D2618" s="270">
        <f>SUM(D2613:D2617)</f>
        <v>140000000</v>
      </c>
    </row>
    <row r="2619" spans="1:4" ht="16.5" x14ac:dyDescent="0.3">
      <c r="A2619" s="143">
        <v>26</v>
      </c>
      <c r="B2619" s="106" t="s">
        <v>2331</v>
      </c>
      <c r="C2619" s="220"/>
      <c r="D2619" s="220"/>
    </row>
    <row r="2620" spans="1:4" ht="16.5" x14ac:dyDescent="0.3">
      <c r="A2620" s="143"/>
      <c r="B2620" s="91" t="s">
        <v>2658</v>
      </c>
      <c r="C2620" s="26">
        <v>5000000</v>
      </c>
      <c r="D2620" s="26">
        <v>0</v>
      </c>
    </row>
    <row r="2621" spans="1:4" ht="16.5" x14ac:dyDescent="0.3">
      <c r="A2621" s="143"/>
      <c r="B2621" s="91" t="s">
        <v>2659</v>
      </c>
      <c r="C2621" s="26">
        <v>0</v>
      </c>
      <c r="D2621" s="26">
        <v>0</v>
      </c>
    </row>
    <row r="2622" spans="1:4" ht="16.5" x14ac:dyDescent="0.3">
      <c r="A2622" s="143"/>
      <c r="B2622" s="91" t="s">
        <v>2660</v>
      </c>
      <c r="C2622" s="220">
        <v>7000000</v>
      </c>
      <c r="D2622" s="220">
        <v>0</v>
      </c>
    </row>
    <row r="2623" spans="1:4" ht="17.25" thickBot="1" x14ac:dyDescent="0.35">
      <c r="A2623" s="143"/>
      <c r="B2623" s="99" t="s">
        <v>1124</v>
      </c>
      <c r="C2623" s="23">
        <f ca="1">SUM(C2620:C2623)</f>
        <v>12000000</v>
      </c>
      <c r="D2623" s="23">
        <f ca="1">SUM(D2620:D2623)</f>
        <v>0</v>
      </c>
    </row>
    <row r="2624" spans="1:4" ht="17.25" thickBot="1" x14ac:dyDescent="0.35">
      <c r="A2624" s="143"/>
      <c r="B2624" s="99"/>
      <c r="C2624" s="29"/>
      <c r="D2624" s="29"/>
    </row>
    <row r="2625" spans="1:4" ht="17.25" thickBot="1" x14ac:dyDescent="0.35">
      <c r="A2625" s="143"/>
      <c r="B2625" s="99" t="s">
        <v>2665</v>
      </c>
      <c r="C2625" s="284">
        <v>5978350000</v>
      </c>
      <c r="D2625" s="270">
        <f>SUM(D2508+D2556+D2567+D2594+D2597+D2618)</f>
        <v>4250000000</v>
      </c>
    </row>
    <row r="2626" spans="1:4" ht="16.5" x14ac:dyDescent="0.3">
      <c r="A2626" s="143"/>
      <c r="B2626" s="94"/>
      <c r="C2626" s="224"/>
      <c r="D2626" s="224"/>
    </row>
    <row r="2627" spans="1:4" ht="23.25" x14ac:dyDescent="0.35">
      <c r="A2627" s="209">
        <v>80</v>
      </c>
      <c r="B2627" s="92" t="s">
        <v>0</v>
      </c>
      <c r="C2627" s="56"/>
      <c r="D2627" s="56"/>
    </row>
    <row r="2628" spans="1:4" ht="15.75" x14ac:dyDescent="0.25">
      <c r="A2628" s="209"/>
      <c r="B2628" s="94"/>
      <c r="C2628" s="3"/>
      <c r="D2628" s="3"/>
    </row>
    <row r="2629" spans="1:4" ht="15.75" x14ac:dyDescent="0.25">
      <c r="A2629" s="209"/>
      <c r="B2629" s="94" t="s">
        <v>859</v>
      </c>
      <c r="C2629" s="3"/>
      <c r="D2629" s="3"/>
    </row>
    <row r="2630" spans="1:4" ht="15.75" x14ac:dyDescent="0.25">
      <c r="A2630" s="209"/>
      <c r="B2630" s="94" t="s">
        <v>2536</v>
      </c>
      <c r="C2630" s="3"/>
      <c r="D2630" s="3"/>
    </row>
    <row r="2631" spans="1:4" ht="15.75" x14ac:dyDescent="0.25">
      <c r="A2631" s="209"/>
      <c r="B2631" s="94"/>
      <c r="C2631" s="3"/>
      <c r="D2631" s="3"/>
    </row>
    <row r="2632" spans="1:4" ht="16.5" x14ac:dyDescent="0.3">
      <c r="A2632" s="176" t="s">
        <v>861</v>
      </c>
      <c r="B2632" s="96" t="s">
        <v>4</v>
      </c>
      <c r="C2632" s="9" t="s">
        <v>5</v>
      </c>
      <c r="D2632" s="9" t="s">
        <v>5</v>
      </c>
    </row>
    <row r="2633" spans="1:4" ht="16.5" x14ac:dyDescent="0.3">
      <c r="A2633" s="177" t="s">
        <v>6</v>
      </c>
      <c r="B2633" s="98"/>
      <c r="C2633" s="5" t="s">
        <v>7</v>
      </c>
      <c r="D2633" s="5" t="s">
        <v>7</v>
      </c>
    </row>
    <row r="2634" spans="1:4" ht="16.5" x14ac:dyDescent="0.3">
      <c r="A2634" s="145"/>
      <c r="B2634" s="98"/>
      <c r="C2634" s="5">
        <v>2011</v>
      </c>
      <c r="D2634" s="5">
        <v>2012</v>
      </c>
    </row>
    <row r="2635" spans="1:4" ht="17.25" thickBot="1" x14ac:dyDescent="0.35">
      <c r="A2635" s="178"/>
      <c r="B2635" s="103"/>
      <c r="C2635" s="13" t="s">
        <v>299</v>
      </c>
      <c r="D2635" s="13" t="s">
        <v>299</v>
      </c>
    </row>
    <row r="2636" spans="1:4" ht="16.5" x14ac:dyDescent="0.3">
      <c r="A2636" s="145">
        <v>27</v>
      </c>
      <c r="B2636" s="106" t="s">
        <v>2666</v>
      </c>
      <c r="C2636" s="3"/>
      <c r="D2636" s="3"/>
    </row>
    <row r="2637" spans="1:4" ht="16.5" x14ac:dyDescent="0.3">
      <c r="A2637" s="145"/>
      <c r="B2637" s="91" t="s">
        <v>2667</v>
      </c>
      <c r="C2637" s="220">
        <v>85000000</v>
      </c>
      <c r="D2637" s="220">
        <v>50000000</v>
      </c>
    </row>
    <row r="2638" spans="1:4" ht="16.5" x14ac:dyDescent="0.3">
      <c r="A2638" s="143"/>
      <c r="B2638" s="91" t="s">
        <v>2668</v>
      </c>
      <c r="C2638" s="220">
        <v>65000000</v>
      </c>
      <c r="D2638" s="220">
        <v>40000000</v>
      </c>
    </row>
    <row r="2639" spans="1:4" ht="16.5" x14ac:dyDescent="0.3">
      <c r="A2639" s="143"/>
      <c r="B2639" s="91" t="s">
        <v>2669</v>
      </c>
      <c r="C2639" s="220">
        <v>5000000</v>
      </c>
      <c r="D2639" s="220">
        <v>8000000</v>
      </c>
    </row>
    <row r="2640" spans="1:4" ht="16.5" x14ac:dyDescent="0.3">
      <c r="A2640" s="143"/>
      <c r="B2640" s="91" t="s">
        <v>2670</v>
      </c>
      <c r="C2640" s="220">
        <v>10000000</v>
      </c>
      <c r="D2640" s="220">
        <v>0</v>
      </c>
    </row>
    <row r="2641" spans="1:4" ht="16.5" x14ac:dyDescent="0.3">
      <c r="A2641" s="143"/>
      <c r="B2641" s="91" t="s">
        <v>2671</v>
      </c>
      <c r="C2641" s="220">
        <v>35000000</v>
      </c>
      <c r="D2641" s="220">
        <v>20000000</v>
      </c>
    </row>
    <row r="2642" spans="1:4" ht="16.5" x14ac:dyDescent="0.3">
      <c r="A2642" s="143"/>
      <c r="B2642" s="91" t="s">
        <v>2672</v>
      </c>
      <c r="C2642" s="220">
        <v>15000000</v>
      </c>
      <c r="D2642" s="220">
        <v>15000000</v>
      </c>
    </row>
    <row r="2643" spans="1:4" ht="16.5" x14ac:dyDescent="0.3">
      <c r="A2643" s="143"/>
      <c r="B2643" s="91" t="s">
        <v>2673</v>
      </c>
      <c r="C2643" s="220">
        <v>30000000</v>
      </c>
      <c r="D2643" s="220">
        <v>10000000</v>
      </c>
    </row>
    <row r="2644" spans="1:4" ht="16.5" x14ac:dyDescent="0.3">
      <c r="A2644" s="143"/>
      <c r="B2644" s="91" t="s">
        <v>2674</v>
      </c>
      <c r="C2644" s="220">
        <v>35000000</v>
      </c>
      <c r="D2644" s="220">
        <v>29300000</v>
      </c>
    </row>
    <row r="2645" spans="1:4" ht="16.5" x14ac:dyDescent="0.3">
      <c r="A2645" s="143"/>
      <c r="B2645" s="91" t="s">
        <v>2675</v>
      </c>
      <c r="C2645" s="220">
        <v>20000000</v>
      </c>
      <c r="D2645" s="220">
        <v>25700000</v>
      </c>
    </row>
    <row r="2646" spans="1:4" ht="16.5" x14ac:dyDescent="0.3">
      <c r="A2646" s="143"/>
      <c r="B2646" s="91" t="s">
        <v>2676</v>
      </c>
      <c r="C2646" s="220">
        <v>0</v>
      </c>
      <c r="D2646" s="220">
        <v>30000000</v>
      </c>
    </row>
    <row r="2647" spans="1:4" ht="16.5" x14ac:dyDescent="0.3">
      <c r="A2647" s="143"/>
      <c r="B2647" s="91" t="s">
        <v>2677</v>
      </c>
      <c r="C2647" s="220">
        <v>0</v>
      </c>
      <c r="D2647" s="220">
        <v>11000000</v>
      </c>
    </row>
    <row r="2648" spans="1:4" ht="17.25" thickBot="1" x14ac:dyDescent="0.35">
      <c r="A2648" s="143"/>
      <c r="B2648" s="91"/>
      <c r="C2648" s="220"/>
      <c r="D2648" s="220"/>
    </row>
    <row r="2649" spans="1:4" ht="17.25" thickBot="1" x14ac:dyDescent="0.35">
      <c r="A2649" s="143"/>
      <c r="B2649" s="99" t="s">
        <v>2678</v>
      </c>
      <c r="C2649" s="270">
        <f>SUM(C2637:C2648)</f>
        <v>300000000</v>
      </c>
      <c r="D2649" s="270">
        <f>SUM(D2637:D2648)</f>
        <v>239000000</v>
      </c>
    </row>
    <row r="2650" spans="1:4" ht="16.5" x14ac:dyDescent="0.3">
      <c r="A2650" s="143"/>
      <c r="B2650" s="99"/>
      <c r="C2650" s="224"/>
      <c r="D2650" s="224"/>
    </row>
    <row r="2651" spans="1:4" ht="16.5" x14ac:dyDescent="0.3">
      <c r="A2651" s="143">
        <v>28</v>
      </c>
      <c r="B2651" s="106" t="s">
        <v>2679</v>
      </c>
      <c r="C2651" s="3"/>
      <c r="D2651" s="3"/>
    </row>
    <row r="2652" spans="1:4" ht="16.5" x14ac:dyDescent="0.3">
      <c r="A2652" s="143"/>
      <c r="B2652" s="91" t="s">
        <v>2680</v>
      </c>
      <c r="C2652" s="28">
        <v>135000000</v>
      </c>
      <c r="D2652" s="28">
        <v>103000000</v>
      </c>
    </row>
    <row r="2653" spans="1:4" ht="16.5" x14ac:dyDescent="0.3">
      <c r="A2653" s="143"/>
      <c r="B2653" s="91" t="s">
        <v>2681</v>
      </c>
      <c r="C2653" s="28">
        <v>80000000</v>
      </c>
      <c r="D2653" s="28">
        <v>20000000</v>
      </c>
    </row>
    <row r="2654" spans="1:4" ht="16.5" x14ac:dyDescent="0.3">
      <c r="A2654" s="143"/>
      <c r="B2654" s="91" t="s">
        <v>2682</v>
      </c>
      <c r="C2654" s="28">
        <v>0</v>
      </c>
      <c r="D2654" s="28">
        <v>0</v>
      </c>
    </row>
    <row r="2655" spans="1:4" ht="16.5" x14ac:dyDescent="0.3">
      <c r="A2655" s="143"/>
      <c r="B2655" s="91" t="s">
        <v>2683</v>
      </c>
      <c r="C2655" s="28">
        <v>10000000</v>
      </c>
      <c r="D2655" s="28">
        <v>10000000</v>
      </c>
    </row>
    <row r="2656" spans="1:4" ht="16.5" x14ac:dyDescent="0.3">
      <c r="A2656" s="143"/>
      <c r="B2656" s="91" t="s">
        <v>2684</v>
      </c>
      <c r="C2656" s="28">
        <v>16000000</v>
      </c>
      <c r="D2656" s="28">
        <v>8000000</v>
      </c>
    </row>
    <row r="2657" spans="1:4" ht="16.5" x14ac:dyDescent="0.3">
      <c r="A2657" s="143"/>
      <c r="B2657" s="91" t="s">
        <v>4175</v>
      </c>
      <c r="C2657" s="28">
        <v>7000000</v>
      </c>
      <c r="D2657" s="28">
        <v>15000000</v>
      </c>
    </row>
    <row r="2658" spans="1:4" ht="16.5" x14ac:dyDescent="0.3">
      <c r="A2658" s="143"/>
      <c r="B2658" s="91" t="s">
        <v>2685</v>
      </c>
      <c r="C2658" s="28">
        <v>30000000</v>
      </c>
      <c r="D2658" s="28">
        <v>30000000</v>
      </c>
    </row>
    <row r="2659" spans="1:4" ht="16.5" x14ac:dyDescent="0.3">
      <c r="A2659" s="143"/>
      <c r="B2659" s="91" t="s">
        <v>2686</v>
      </c>
      <c r="C2659" s="28">
        <v>15000000</v>
      </c>
      <c r="D2659" s="28">
        <v>15000000</v>
      </c>
    </row>
    <row r="2660" spans="1:4" ht="16.5" x14ac:dyDescent="0.3">
      <c r="A2660" s="143"/>
      <c r="B2660" s="91" t="s">
        <v>2687</v>
      </c>
      <c r="C2660" s="28">
        <v>20000000</v>
      </c>
      <c r="D2660" s="28">
        <v>20000000</v>
      </c>
    </row>
    <row r="2661" spans="1:4" ht="16.5" x14ac:dyDescent="0.3">
      <c r="A2661" s="143"/>
      <c r="B2661" s="91" t="s">
        <v>2688</v>
      </c>
      <c r="C2661" s="28">
        <v>5000000</v>
      </c>
      <c r="D2661" s="28">
        <v>5000000</v>
      </c>
    </row>
    <row r="2662" spans="1:4" ht="16.5" x14ac:dyDescent="0.3">
      <c r="A2662" s="143"/>
      <c r="B2662" s="91" t="s">
        <v>2689</v>
      </c>
      <c r="C2662" s="28">
        <v>8000000</v>
      </c>
      <c r="D2662" s="28">
        <v>8000000</v>
      </c>
    </row>
    <row r="2663" spans="1:4" ht="16.5" x14ac:dyDescent="0.3">
      <c r="A2663" s="143"/>
      <c r="B2663" s="91" t="s">
        <v>2690</v>
      </c>
      <c r="C2663" s="242">
        <v>8000000</v>
      </c>
      <c r="D2663" s="242">
        <v>3000000</v>
      </c>
    </row>
    <row r="2664" spans="1:4" ht="16.5" x14ac:dyDescent="0.3">
      <c r="A2664" s="143"/>
      <c r="B2664" s="91" t="s">
        <v>2691</v>
      </c>
      <c r="C2664" s="242">
        <v>3000000</v>
      </c>
      <c r="D2664" s="242">
        <v>3000000</v>
      </c>
    </row>
    <row r="2665" spans="1:4" ht="16.5" x14ac:dyDescent="0.3">
      <c r="A2665" s="143"/>
      <c r="B2665" s="91" t="s">
        <v>2692</v>
      </c>
      <c r="C2665" s="242">
        <v>3000000</v>
      </c>
      <c r="D2665" s="242">
        <v>3000000</v>
      </c>
    </row>
    <row r="2666" spans="1:4" ht="16.5" x14ac:dyDescent="0.3">
      <c r="A2666" s="143"/>
      <c r="B2666" s="91" t="s">
        <v>2693</v>
      </c>
      <c r="C2666" s="242">
        <v>20000000</v>
      </c>
      <c r="D2666" s="242">
        <v>25000000</v>
      </c>
    </row>
    <row r="2667" spans="1:4" ht="16.5" x14ac:dyDescent="0.3">
      <c r="A2667" s="143"/>
      <c r="B2667" s="91" t="s">
        <v>2694</v>
      </c>
      <c r="C2667" s="242">
        <v>30000000</v>
      </c>
      <c r="D2667" s="242">
        <v>10000000</v>
      </c>
    </row>
    <row r="2668" spans="1:4" ht="16.5" x14ac:dyDescent="0.3">
      <c r="A2668" s="143"/>
      <c r="B2668" s="91" t="s">
        <v>2695</v>
      </c>
      <c r="C2668" s="285">
        <v>10000000</v>
      </c>
      <c r="D2668" s="285">
        <v>10000000</v>
      </c>
    </row>
    <row r="2669" spans="1:4" ht="17.25" thickBot="1" x14ac:dyDescent="0.35">
      <c r="A2669" s="143"/>
      <c r="B2669" s="99" t="s">
        <v>2103</v>
      </c>
      <c r="C2669" s="259">
        <f>SUM(C2652:C2668)</f>
        <v>400000000</v>
      </c>
      <c r="D2669" s="259">
        <f>SUM(D2652:D2668)</f>
        <v>288000000</v>
      </c>
    </row>
    <row r="2670" spans="1:4" ht="17.25" thickTop="1" x14ac:dyDescent="0.3">
      <c r="A2670" s="143"/>
      <c r="B2670" s="94"/>
      <c r="C2670" s="224"/>
      <c r="D2670" s="224"/>
    </row>
    <row r="2671" spans="1:4" ht="16.5" x14ac:dyDescent="0.3">
      <c r="A2671" s="143"/>
      <c r="B2671" s="94"/>
      <c r="C2671" s="224"/>
      <c r="D2671" s="224"/>
    </row>
    <row r="2672" spans="1:4" ht="23.25" x14ac:dyDescent="0.35">
      <c r="A2672" s="56"/>
      <c r="B2672" s="92" t="s">
        <v>0</v>
      </c>
      <c r="D2672">
        <v>81</v>
      </c>
    </row>
    <row r="2673" spans="1:4" ht="15.75" x14ac:dyDescent="0.25">
      <c r="A2673" s="209"/>
      <c r="B2673" s="94"/>
      <c r="C2673" s="3"/>
      <c r="D2673" s="3"/>
    </row>
    <row r="2674" spans="1:4" ht="15.75" x14ac:dyDescent="0.25">
      <c r="A2674" s="209"/>
      <c r="B2674" s="94" t="s">
        <v>859</v>
      </c>
      <c r="C2674" s="3"/>
      <c r="D2674" s="3"/>
    </row>
    <row r="2675" spans="1:4" ht="15.75" x14ac:dyDescent="0.25">
      <c r="A2675" s="209"/>
      <c r="B2675" s="94" t="s">
        <v>2536</v>
      </c>
      <c r="C2675" s="3"/>
      <c r="D2675" s="3"/>
    </row>
    <row r="2676" spans="1:4" ht="15.75" x14ac:dyDescent="0.25">
      <c r="A2676" s="209"/>
      <c r="B2676" s="94"/>
      <c r="C2676" s="3"/>
      <c r="D2676" s="3"/>
    </row>
    <row r="2677" spans="1:4" ht="16.5" x14ac:dyDescent="0.3">
      <c r="A2677" s="176" t="s">
        <v>861</v>
      </c>
      <c r="B2677" s="96" t="s">
        <v>4</v>
      </c>
      <c r="C2677" s="9" t="s">
        <v>5</v>
      </c>
      <c r="D2677" s="9" t="s">
        <v>5</v>
      </c>
    </row>
    <row r="2678" spans="1:4" ht="16.5" x14ac:dyDescent="0.3">
      <c r="A2678" s="177" t="s">
        <v>6</v>
      </c>
      <c r="B2678" s="98"/>
      <c r="C2678" s="5" t="s">
        <v>7</v>
      </c>
      <c r="D2678" s="5" t="s">
        <v>7</v>
      </c>
    </row>
    <row r="2679" spans="1:4" ht="16.5" x14ac:dyDescent="0.3">
      <c r="A2679" s="145"/>
      <c r="B2679" s="98"/>
      <c r="C2679" s="5">
        <v>2011</v>
      </c>
      <c r="D2679" s="5">
        <v>2012</v>
      </c>
    </row>
    <row r="2680" spans="1:4" ht="17.25" thickBot="1" x14ac:dyDescent="0.35">
      <c r="A2680" s="178"/>
      <c r="B2680" s="103"/>
      <c r="C2680" s="13" t="s">
        <v>299</v>
      </c>
      <c r="D2680" s="13" t="s">
        <v>299</v>
      </c>
    </row>
    <row r="2681" spans="1:4" ht="16.5" x14ac:dyDescent="0.3">
      <c r="A2681" s="143"/>
      <c r="B2681" s="91"/>
      <c r="C2681" s="3"/>
      <c r="D2681" s="3"/>
    </row>
    <row r="2682" spans="1:4" ht="16.5" x14ac:dyDescent="0.3">
      <c r="A2682" s="143">
        <v>29</v>
      </c>
      <c r="B2682" s="115" t="s">
        <v>2696</v>
      </c>
      <c r="C2682" s="3"/>
      <c r="D2682" s="3"/>
    </row>
    <row r="2683" spans="1:4" ht="16.5" x14ac:dyDescent="0.3">
      <c r="A2683" s="145" t="s">
        <v>106</v>
      </c>
      <c r="B2683" s="98" t="s">
        <v>2697</v>
      </c>
      <c r="C2683" s="28">
        <v>0</v>
      </c>
      <c r="D2683" s="28">
        <v>300000000</v>
      </c>
    </row>
    <row r="2684" spans="1:4" ht="16.5" x14ac:dyDescent="0.3">
      <c r="A2684" s="145" t="s">
        <v>108</v>
      </c>
      <c r="B2684" s="98" t="s">
        <v>2698</v>
      </c>
      <c r="C2684" s="28">
        <v>120000000</v>
      </c>
      <c r="D2684" s="28">
        <v>120000000</v>
      </c>
    </row>
    <row r="2685" spans="1:4" ht="16.5" x14ac:dyDescent="0.3">
      <c r="A2685" s="145" t="s">
        <v>110</v>
      </c>
      <c r="B2685" s="98" t="s">
        <v>2699</v>
      </c>
      <c r="C2685" s="28">
        <v>350000000</v>
      </c>
      <c r="D2685" s="28">
        <v>300000000</v>
      </c>
    </row>
    <row r="2686" spans="1:4" ht="16.5" x14ac:dyDescent="0.3">
      <c r="A2686" s="145" t="s">
        <v>477</v>
      </c>
      <c r="B2686" s="98" t="s">
        <v>2700</v>
      </c>
      <c r="C2686" s="28">
        <v>200000000</v>
      </c>
      <c r="D2686" s="28">
        <v>200000000</v>
      </c>
    </row>
    <row r="2687" spans="1:4" ht="16.5" x14ac:dyDescent="0.3">
      <c r="A2687" s="145" t="s">
        <v>479</v>
      </c>
      <c r="B2687" s="98" t="s">
        <v>2701</v>
      </c>
      <c r="C2687" s="28">
        <v>50000000</v>
      </c>
      <c r="D2687" s="28">
        <v>50000000</v>
      </c>
    </row>
    <row r="2688" spans="1:4" ht="16.5" x14ac:dyDescent="0.3">
      <c r="A2688" s="145" t="s">
        <v>481</v>
      </c>
      <c r="B2688" s="98" t="s">
        <v>2702</v>
      </c>
      <c r="C2688" s="28">
        <v>100000000</v>
      </c>
      <c r="D2688" s="28">
        <v>100000000</v>
      </c>
    </row>
    <row r="2689" spans="1:4" ht="16.5" x14ac:dyDescent="0.3">
      <c r="A2689" s="145" t="s">
        <v>483</v>
      </c>
      <c r="B2689" s="98" t="s">
        <v>2703</v>
      </c>
      <c r="C2689" s="28">
        <v>100000000</v>
      </c>
      <c r="D2689" s="28">
        <v>48600000</v>
      </c>
    </row>
    <row r="2690" spans="1:4" ht="16.5" x14ac:dyDescent="0.3">
      <c r="A2690" s="145" t="s">
        <v>485</v>
      </c>
      <c r="B2690" s="98" t="s">
        <v>2704</v>
      </c>
      <c r="C2690" s="28">
        <v>10000000</v>
      </c>
      <c r="D2690" s="28">
        <v>10000000</v>
      </c>
    </row>
    <row r="2691" spans="1:4" ht="16.5" x14ac:dyDescent="0.3">
      <c r="A2691" s="145" t="s">
        <v>487</v>
      </c>
      <c r="B2691" s="98" t="s">
        <v>2705</v>
      </c>
      <c r="C2691" s="28">
        <v>5000000</v>
      </c>
      <c r="D2691" s="28">
        <v>10000000</v>
      </c>
    </row>
    <row r="2692" spans="1:4" ht="16.5" x14ac:dyDescent="0.3">
      <c r="A2692" s="145" t="s">
        <v>489</v>
      </c>
      <c r="B2692" s="98" t="s">
        <v>2706</v>
      </c>
      <c r="C2692" s="28">
        <v>50000000</v>
      </c>
      <c r="D2692" s="28">
        <v>90000000</v>
      </c>
    </row>
    <row r="2693" spans="1:4" ht="16.5" x14ac:dyDescent="0.3">
      <c r="A2693" s="145" t="s">
        <v>491</v>
      </c>
      <c r="B2693" s="98" t="s">
        <v>2707</v>
      </c>
      <c r="C2693" s="28">
        <v>5000000</v>
      </c>
      <c r="D2693" s="28">
        <v>10000000</v>
      </c>
    </row>
    <row r="2694" spans="1:4" ht="16.5" x14ac:dyDescent="0.3">
      <c r="A2694" s="145" t="s">
        <v>493</v>
      </c>
      <c r="B2694" s="98" t="s">
        <v>2708</v>
      </c>
      <c r="C2694" s="28">
        <v>0</v>
      </c>
      <c r="D2694" s="28">
        <v>0</v>
      </c>
    </row>
    <row r="2695" spans="1:4" ht="16.5" x14ac:dyDescent="0.3">
      <c r="A2695" s="145" t="s">
        <v>495</v>
      </c>
      <c r="B2695" s="98" t="s">
        <v>2709</v>
      </c>
      <c r="C2695" s="28">
        <v>15000000</v>
      </c>
      <c r="D2695" s="28">
        <v>79400000</v>
      </c>
    </row>
    <row r="2696" spans="1:4" ht="16.5" x14ac:dyDescent="0.3">
      <c r="A2696" s="145" t="s">
        <v>497</v>
      </c>
      <c r="B2696" s="98" t="s">
        <v>2710</v>
      </c>
      <c r="C2696" s="28">
        <v>15000000</v>
      </c>
      <c r="D2696" s="28">
        <v>10000000</v>
      </c>
    </row>
    <row r="2697" spans="1:4" ht="16.5" x14ac:dyDescent="0.3">
      <c r="A2697" s="145" t="s">
        <v>499</v>
      </c>
      <c r="B2697" s="98" t="s">
        <v>2711</v>
      </c>
      <c r="C2697" s="28">
        <v>1000000</v>
      </c>
      <c r="D2697" s="28">
        <v>1000000</v>
      </c>
    </row>
    <row r="2698" spans="1:4" ht="16.5" x14ac:dyDescent="0.3">
      <c r="A2698" s="145" t="s">
        <v>501</v>
      </c>
      <c r="B2698" s="98" t="s">
        <v>2712</v>
      </c>
      <c r="C2698" s="28">
        <v>10000000</v>
      </c>
      <c r="D2698" s="28">
        <v>20000000</v>
      </c>
    </row>
    <row r="2699" spans="1:4" ht="16.5" x14ac:dyDescent="0.3">
      <c r="A2699" s="145" t="s">
        <v>503</v>
      </c>
      <c r="B2699" s="98" t="s">
        <v>2713</v>
      </c>
      <c r="C2699" s="28">
        <v>250000000</v>
      </c>
      <c r="D2699" s="28">
        <v>200000000</v>
      </c>
    </row>
    <row r="2700" spans="1:4" ht="16.5" x14ac:dyDescent="0.3">
      <c r="A2700" s="145" t="s">
        <v>505</v>
      </c>
      <c r="B2700" s="98" t="s">
        <v>2714</v>
      </c>
      <c r="C2700" s="28">
        <v>5000000</v>
      </c>
      <c r="D2700" s="28">
        <v>10000000</v>
      </c>
    </row>
    <row r="2701" spans="1:4" ht="16.5" x14ac:dyDescent="0.3">
      <c r="A2701" s="145" t="s">
        <v>507</v>
      </c>
      <c r="B2701" s="98" t="s">
        <v>2715</v>
      </c>
      <c r="C2701" s="28">
        <v>10000000</v>
      </c>
      <c r="D2701" s="28">
        <v>15000000</v>
      </c>
    </row>
    <row r="2702" spans="1:4" ht="16.5" x14ac:dyDescent="0.3">
      <c r="A2702" s="145" t="s">
        <v>509</v>
      </c>
      <c r="B2702" s="98" t="s">
        <v>2716</v>
      </c>
      <c r="C2702" s="28">
        <v>0</v>
      </c>
      <c r="D2702" s="28">
        <v>40000000</v>
      </c>
    </row>
    <row r="2703" spans="1:4" ht="16.5" x14ac:dyDescent="0.3">
      <c r="A2703" s="145" t="s">
        <v>511</v>
      </c>
      <c r="B2703" s="98" t="s">
        <v>2717</v>
      </c>
      <c r="C2703" s="28">
        <v>14000000</v>
      </c>
      <c r="D2703" s="28">
        <v>14000000</v>
      </c>
    </row>
    <row r="2704" spans="1:4" ht="16.5" x14ac:dyDescent="0.3">
      <c r="A2704" s="145" t="s">
        <v>513</v>
      </c>
      <c r="B2704" s="98" t="s">
        <v>2718</v>
      </c>
      <c r="C2704" s="28"/>
      <c r="D2704" s="28">
        <v>15000000</v>
      </c>
    </row>
    <row r="2705" spans="1:4" ht="17.25" thickBot="1" x14ac:dyDescent="0.35">
      <c r="A2705" s="145"/>
      <c r="B2705" s="98"/>
      <c r="C2705" s="28"/>
      <c r="D2705" s="28"/>
    </row>
    <row r="2706" spans="1:4" ht="17.25" thickBot="1" x14ac:dyDescent="0.35">
      <c r="A2706" s="145"/>
      <c r="B2706" s="99" t="s">
        <v>2719</v>
      </c>
      <c r="C2706" s="286">
        <f>SUM(C2683:C2705)</f>
        <v>1310000000</v>
      </c>
      <c r="D2706" s="286">
        <f>SUM(D2683:D2705)</f>
        <v>1643000000</v>
      </c>
    </row>
    <row r="2707" spans="1:4" ht="16.5" x14ac:dyDescent="0.3">
      <c r="A2707" s="145"/>
      <c r="B2707" s="99"/>
      <c r="C2707" s="248"/>
      <c r="D2707" s="248"/>
    </row>
    <row r="2708" spans="1:4" ht="15.75" x14ac:dyDescent="0.25">
      <c r="A2708" s="243">
        <v>30</v>
      </c>
      <c r="B2708" s="186" t="s">
        <v>2720</v>
      </c>
      <c r="C2708" s="5"/>
      <c r="D2708" s="5"/>
    </row>
    <row r="2709" spans="1:4" ht="16.5" x14ac:dyDescent="0.3">
      <c r="A2709" s="145" t="s">
        <v>446</v>
      </c>
      <c r="B2709" s="91" t="s">
        <v>2721</v>
      </c>
      <c r="C2709" s="28">
        <v>100000000</v>
      </c>
      <c r="D2709" s="28">
        <v>0</v>
      </c>
    </row>
    <row r="2710" spans="1:4" ht="16.5" x14ac:dyDescent="0.3">
      <c r="A2710" s="145" t="s">
        <v>448</v>
      </c>
      <c r="B2710" s="91" t="s">
        <v>1858</v>
      </c>
      <c r="C2710" s="28">
        <v>13500000</v>
      </c>
      <c r="D2710" s="28">
        <v>11000000</v>
      </c>
    </row>
    <row r="2711" spans="1:4" ht="15.75" x14ac:dyDescent="0.25">
      <c r="A2711" s="175" t="s">
        <v>449</v>
      </c>
      <c r="B2711" s="91" t="s">
        <v>2722</v>
      </c>
      <c r="C2711" s="28">
        <v>500000</v>
      </c>
      <c r="D2711" s="28">
        <v>293993</v>
      </c>
    </row>
    <row r="2712" spans="1:4" ht="16.5" x14ac:dyDescent="0.3">
      <c r="A2712" s="145" t="s">
        <v>451</v>
      </c>
      <c r="B2712" s="91" t="s">
        <v>2723</v>
      </c>
      <c r="C2712" s="28">
        <v>10100000</v>
      </c>
      <c r="D2712" s="28">
        <v>5000000</v>
      </c>
    </row>
    <row r="2713" spans="1:4" ht="16.5" x14ac:dyDescent="0.3">
      <c r="A2713" s="145" t="s">
        <v>453</v>
      </c>
      <c r="B2713" s="91" t="s">
        <v>2724</v>
      </c>
      <c r="C2713" s="28">
        <v>0</v>
      </c>
      <c r="D2713" s="28"/>
    </row>
    <row r="2714" spans="1:4" ht="16.5" x14ac:dyDescent="0.3">
      <c r="A2714" s="145" t="s">
        <v>1219</v>
      </c>
      <c r="B2714" s="91" t="s">
        <v>2725</v>
      </c>
      <c r="C2714" s="287">
        <v>0</v>
      </c>
      <c r="D2714" s="287"/>
    </row>
    <row r="2715" spans="1:4" ht="16.5" x14ac:dyDescent="0.3">
      <c r="A2715" s="145" t="s">
        <v>1221</v>
      </c>
      <c r="B2715" s="91" t="s">
        <v>2726</v>
      </c>
      <c r="C2715" s="28">
        <v>900000</v>
      </c>
      <c r="D2715" s="28">
        <v>0</v>
      </c>
    </row>
    <row r="2716" spans="1:4" ht="16.5" x14ac:dyDescent="0.3">
      <c r="A2716" s="145"/>
      <c r="B2716" s="91"/>
      <c r="C2716" s="28"/>
      <c r="D2716" s="28"/>
    </row>
    <row r="2717" spans="1:4" ht="17.25" thickBot="1" x14ac:dyDescent="0.35">
      <c r="A2717" s="143"/>
      <c r="B2717" s="94" t="s">
        <v>1124</v>
      </c>
      <c r="C2717" s="223">
        <f>SUM(C2709:C2715)</f>
        <v>125000000</v>
      </c>
      <c r="D2717" s="223">
        <f>SUM(D2709:D2715)</f>
        <v>16293993</v>
      </c>
    </row>
    <row r="2718" spans="1:4" ht="16.5" x14ac:dyDescent="0.3">
      <c r="A2718" s="143"/>
      <c r="B2718" s="94"/>
      <c r="C2718" s="3"/>
      <c r="D2718" s="3"/>
    </row>
    <row r="2719" spans="1:4" ht="23.25" x14ac:dyDescent="0.35">
      <c r="A2719" s="175">
        <v>82</v>
      </c>
      <c r="B2719" s="92" t="s">
        <v>0</v>
      </c>
      <c r="C2719" s="67"/>
      <c r="D2719" s="67"/>
    </row>
    <row r="2720" spans="1:4" ht="15.75" x14ac:dyDescent="0.25">
      <c r="A2720" s="209"/>
      <c r="B2720" s="94"/>
      <c r="C2720" s="3"/>
      <c r="D2720" s="3"/>
    </row>
    <row r="2721" spans="1:4" ht="15.75" x14ac:dyDescent="0.25">
      <c r="A2721" s="209"/>
      <c r="B2721" s="94" t="s">
        <v>859</v>
      </c>
      <c r="C2721" s="3"/>
      <c r="D2721" s="3"/>
    </row>
    <row r="2722" spans="1:4" ht="15.75" x14ac:dyDescent="0.25">
      <c r="A2722" s="209"/>
      <c r="B2722" s="94" t="s">
        <v>2536</v>
      </c>
      <c r="C2722" s="3"/>
      <c r="D2722" s="3"/>
    </row>
    <row r="2723" spans="1:4" ht="15.75" x14ac:dyDescent="0.25">
      <c r="A2723" s="209"/>
      <c r="B2723" s="94"/>
      <c r="C2723" s="3"/>
      <c r="D2723" s="3"/>
    </row>
    <row r="2724" spans="1:4" ht="16.5" x14ac:dyDescent="0.3">
      <c r="A2724" s="176" t="s">
        <v>861</v>
      </c>
      <c r="B2724" s="96" t="s">
        <v>4</v>
      </c>
      <c r="C2724" s="9" t="s">
        <v>5</v>
      </c>
      <c r="D2724" s="9" t="s">
        <v>5</v>
      </c>
    </row>
    <row r="2725" spans="1:4" ht="16.5" x14ac:dyDescent="0.3">
      <c r="A2725" s="177" t="s">
        <v>6</v>
      </c>
      <c r="B2725" s="98"/>
      <c r="C2725" s="5" t="s">
        <v>7</v>
      </c>
      <c r="D2725" s="5" t="s">
        <v>7</v>
      </c>
    </row>
    <row r="2726" spans="1:4" ht="16.5" x14ac:dyDescent="0.3">
      <c r="A2726" s="145"/>
      <c r="B2726" s="98"/>
      <c r="C2726" s="5">
        <v>2011</v>
      </c>
      <c r="D2726" s="5">
        <v>2012</v>
      </c>
    </row>
    <row r="2727" spans="1:4" ht="17.25" thickBot="1" x14ac:dyDescent="0.35">
      <c r="A2727" s="178"/>
      <c r="B2727" s="103"/>
      <c r="C2727" s="13" t="s">
        <v>299</v>
      </c>
      <c r="D2727" s="13" t="s">
        <v>299</v>
      </c>
    </row>
    <row r="2728" spans="1:4" ht="16.5" x14ac:dyDescent="0.3">
      <c r="A2728" s="145"/>
      <c r="B2728" s="106" t="s">
        <v>2727</v>
      </c>
      <c r="C2728" s="28"/>
      <c r="D2728" s="28"/>
    </row>
    <row r="2729" spans="1:4" ht="16.5" x14ac:dyDescent="0.3">
      <c r="A2729" s="145"/>
      <c r="B2729" s="106" t="s">
        <v>652</v>
      </c>
      <c r="C2729" s="28"/>
      <c r="D2729" s="28"/>
    </row>
    <row r="2730" spans="1:4" ht="16.5" x14ac:dyDescent="0.3">
      <c r="A2730" s="145">
        <v>31</v>
      </c>
      <c r="B2730" s="98" t="s">
        <v>2728</v>
      </c>
      <c r="C2730" s="28">
        <v>10000000</v>
      </c>
      <c r="D2730" s="28">
        <v>4000000</v>
      </c>
    </row>
    <row r="2731" spans="1:4" ht="16.5" x14ac:dyDescent="0.3">
      <c r="A2731" s="145"/>
      <c r="B2731" s="98" t="s">
        <v>2729</v>
      </c>
      <c r="C2731" s="28">
        <v>3000000</v>
      </c>
      <c r="D2731" s="28">
        <v>0</v>
      </c>
    </row>
    <row r="2732" spans="1:4" ht="16.5" x14ac:dyDescent="0.3">
      <c r="A2732" s="145"/>
      <c r="B2732" s="98" t="s">
        <v>2730</v>
      </c>
      <c r="C2732" s="28">
        <v>2000000</v>
      </c>
      <c r="D2732" s="28">
        <v>0</v>
      </c>
    </row>
    <row r="2733" spans="1:4" ht="16.5" x14ac:dyDescent="0.3">
      <c r="A2733" s="145">
        <v>32</v>
      </c>
      <c r="B2733" s="98" t="s">
        <v>2731</v>
      </c>
      <c r="C2733" s="28">
        <v>0</v>
      </c>
      <c r="D2733" s="28">
        <v>5500000</v>
      </c>
    </row>
    <row r="2734" spans="1:4" ht="16.5" x14ac:dyDescent="0.3">
      <c r="A2734" s="145">
        <v>33</v>
      </c>
      <c r="B2734" s="98" t="s">
        <v>2732</v>
      </c>
      <c r="C2734" s="288">
        <v>2000000</v>
      </c>
      <c r="D2734" s="288">
        <v>10000000</v>
      </c>
    </row>
    <row r="2735" spans="1:4" ht="16.5" x14ac:dyDescent="0.3">
      <c r="A2735" s="145">
        <v>34</v>
      </c>
      <c r="B2735" s="98" t="s">
        <v>2733</v>
      </c>
      <c r="C2735" s="28">
        <v>7000000</v>
      </c>
      <c r="D2735" s="28">
        <v>7000000</v>
      </c>
    </row>
    <row r="2736" spans="1:4" ht="16.5" x14ac:dyDescent="0.3">
      <c r="A2736" s="145">
        <v>35</v>
      </c>
      <c r="B2736" s="98" t="s">
        <v>2734</v>
      </c>
      <c r="C2736" s="28">
        <v>5000000</v>
      </c>
      <c r="D2736" s="28">
        <v>20500000</v>
      </c>
    </row>
    <row r="2737" spans="1:4" ht="16.5" x14ac:dyDescent="0.3">
      <c r="A2737" s="145">
        <v>36</v>
      </c>
      <c r="B2737" s="98" t="s">
        <v>2735</v>
      </c>
      <c r="C2737" s="28">
        <v>4000000</v>
      </c>
      <c r="D2737" s="28">
        <v>5000000</v>
      </c>
    </row>
    <row r="2738" spans="1:4" ht="16.5" x14ac:dyDescent="0.3">
      <c r="A2738" s="145">
        <v>37</v>
      </c>
      <c r="B2738" s="98" t="s">
        <v>2736</v>
      </c>
      <c r="C2738" s="28">
        <v>20000000</v>
      </c>
      <c r="D2738" s="28">
        <v>3000000</v>
      </c>
    </row>
    <row r="2739" spans="1:4" ht="16.5" x14ac:dyDescent="0.3">
      <c r="A2739" s="145">
        <v>38</v>
      </c>
      <c r="B2739" s="238" t="s">
        <v>2737</v>
      </c>
      <c r="C2739" s="288">
        <v>406177.84</v>
      </c>
      <c r="D2739" s="288">
        <v>0</v>
      </c>
    </row>
    <row r="2740" spans="1:4" ht="16.5" x14ac:dyDescent="0.3">
      <c r="A2740" s="145">
        <v>39</v>
      </c>
      <c r="B2740" s="238" t="s">
        <v>2738</v>
      </c>
      <c r="C2740" s="242">
        <v>5000000</v>
      </c>
      <c r="D2740" s="242">
        <v>0</v>
      </c>
    </row>
    <row r="2741" spans="1:4" ht="16.5" x14ac:dyDescent="0.3">
      <c r="A2741" s="145">
        <v>40</v>
      </c>
      <c r="B2741" s="238" t="s">
        <v>2739</v>
      </c>
      <c r="C2741" s="28">
        <v>44500000</v>
      </c>
      <c r="D2741" s="28">
        <v>20000000</v>
      </c>
    </row>
    <row r="2742" spans="1:4" ht="16.5" x14ac:dyDescent="0.3">
      <c r="A2742" s="145">
        <v>41</v>
      </c>
      <c r="B2742" s="238" t="s">
        <v>2740</v>
      </c>
      <c r="C2742" s="28">
        <v>97093822.159999996</v>
      </c>
      <c r="D2742" s="28">
        <v>25000000</v>
      </c>
    </row>
    <row r="2743" spans="1:4" ht="16.5" x14ac:dyDescent="0.3">
      <c r="A2743" s="143"/>
      <c r="B2743" s="289"/>
      <c r="C2743" s="28"/>
      <c r="D2743" s="28"/>
    </row>
    <row r="2744" spans="1:4" ht="17.25" thickBot="1" x14ac:dyDescent="0.35">
      <c r="A2744" s="143"/>
      <c r="B2744" s="289" t="s">
        <v>1124</v>
      </c>
      <c r="C2744" s="23">
        <f>SUM(C2730:C2743)</f>
        <v>200000000</v>
      </c>
      <c r="D2744" s="23">
        <f>SUM(D2730:D2743)</f>
        <v>100000000</v>
      </c>
    </row>
    <row r="2745" spans="1:4" ht="16.5" x14ac:dyDescent="0.3">
      <c r="A2745" s="143"/>
      <c r="B2745" s="106" t="s">
        <v>2741</v>
      </c>
      <c r="C2745" s="28"/>
      <c r="D2745" s="28"/>
    </row>
    <row r="2746" spans="1:4" ht="16.5" x14ac:dyDescent="0.3">
      <c r="A2746" s="143">
        <v>42</v>
      </c>
      <c r="B2746" s="238" t="s">
        <v>2742</v>
      </c>
      <c r="C2746" s="28">
        <v>50500000</v>
      </c>
      <c r="D2746" s="28">
        <v>2000000</v>
      </c>
    </row>
    <row r="2747" spans="1:4" ht="16.5" x14ac:dyDescent="0.3">
      <c r="A2747" s="143">
        <v>43</v>
      </c>
      <c r="B2747" s="238" t="s">
        <v>2743</v>
      </c>
      <c r="C2747" s="28">
        <v>5000000</v>
      </c>
      <c r="D2747" s="28">
        <v>15000000</v>
      </c>
    </row>
    <row r="2748" spans="1:4" ht="16.5" x14ac:dyDescent="0.3">
      <c r="A2748" s="143">
        <v>44</v>
      </c>
      <c r="B2748" s="238" t="s">
        <v>2744</v>
      </c>
      <c r="C2748" s="28">
        <v>20000000</v>
      </c>
      <c r="D2748" s="28">
        <v>20000000</v>
      </c>
    </row>
    <row r="2749" spans="1:4" ht="16.5" x14ac:dyDescent="0.3">
      <c r="A2749" s="143">
        <v>45</v>
      </c>
      <c r="B2749" s="238" t="s">
        <v>2745</v>
      </c>
      <c r="C2749" s="28">
        <v>50000000</v>
      </c>
      <c r="D2749" s="28">
        <v>18000000</v>
      </c>
    </row>
    <row r="2750" spans="1:4" ht="16.5" x14ac:dyDescent="0.3">
      <c r="A2750" s="143">
        <v>46</v>
      </c>
      <c r="B2750" s="238" t="s">
        <v>4392</v>
      </c>
      <c r="C2750" s="28">
        <v>8000000</v>
      </c>
      <c r="D2750" s="28">
        <v>5000000</v>
      </c>
    </row>
    <row r="2751" spans="1:4" ht="16.5" x14ac:dyDescent="0.3">
      <c r="A2751" s="143"/>
      <c r="B2751" s="238" t="s">
        <v>4393</v>
      </c>
      <c r="C2751" s="28"/>
      <c r="D2751" s="28"/>
    </row>
    <row r="2752" spans="1:4" ht="16.5" x14ac:dyDescent="0.3">
      <c r="A2752" s="143">
        <v>47</v>
      </c>
      <c r="B2752" s="238" t="s">
        <v>2746</v>
      </c>
    </row>
    <row r="2753" spans="1:4" ht="16.5" x14ac:dyDescent="0.3">
      <c r="A2753" s="143"/>
      <c r="B2753" s="238" t="s">
        <v>2747</v>
      </c>
      <c r="C2753" s="28">
        <v>7500000</v>
      </c>
      <c r="D2753" s="28">
        <v>9500000</v>
      </c>
    </row>
    <row r="2754" spans="1:4" ht="16.5" x14ac:dyDescent="0.3">
      <c r="A2754" s="143">
        <v>48</v>
      </c>
      <c r="B2754" s="238" t="s">
        <v>2748</v>
      </c>
      <c r="C2754" s="111"/>
      <c r="D2754" s="111"/>
    </row>
    <row r="2755" spans="1:4" ht="16.5" x14ac:dyDescent="0.3">
      <c r="A2755" s="143"/>
      <c r="B2755" s="238" t="s">
        <v>2749</v>
      </c>
      <c r="C2755" s="28">
        <v>15000000</v>
      </c>
      <c r="D2755" s="28">
        <v>15000000</v>
      </c>
    </row>
    <row r="2756" spans="1:4" ht="16.5" customHeight="1" x14ac:dyDescent="0.3">
      <c r="A2756" s="143">
        <v>49</v>
      </c>
      <c r="B2756" s="238" t="s">
        <v>2750</v>
      </c>
      <c r="C2756" s="28">
        <v>30000000</v>
      </c>
      <c r="D2756" s="28">
        <v>30000000</v>
      </c>
    </row>
    <row r="2757" spans="1:4" ht="16.5" x14ac:dyDescent="0.3">
      <c r="A2757" s="143" t="s">
        <v>2751</v>
      </c>
      <c r="B2757" s="238" t="s">
        <v>2752</v>
      </c>
      <c r="C2757" s="28">
        <v>0</v>
      </c>
      <c r="D2757" s="28">
        <v>30000000</v>
      </c>
    </row>
    <row r="2758" spans="1:4" ht="17.25" customHeight="1" x14ac:dyDescent="0.3">
      <c r="A2758" s="143">
        <v>50</v>
      </c>
      <c r="B2758" s="238" t="s">
        <v>2753</v>
      </c>
      <c r="C2758" s="28">
        <v>2000000</v>
      </c>
      <c r="D2758" s="28">
        <v>2000000</v>
      </c>
    </row>
    <row r="2759" spans="1:4" ht="18" customHeight="1" x14ac:dyDescent="0.3">
      <c r="A2759" s="143">
        <v>51</v>
      </c>
      <c r="B2759" s="238" t="s">
        <v>4367</v>
      </c>
      <c r="C2759" s="28">
        <v>704000000</v>
      </c>
      <c r="D2759" s="28">
        <v>880000000</v>
      </c>
    </row>
    <row r="2760" spans="1:4" ht="16.5" x14ac:dyDescent="0.3">
      <c r="A2760" s="143">
        <v>52</v>
      </c>
      <c r="B2760" s="238" t="s">
        <v>4368</v>
      </c>
      <c r="C2760" s="28">
        <v>0</v>
      </c>
      <c r="D2760" s="28">
        <v>50000000</v>
      </c>
    </row>
    <row r="2761" spans="1:4" ht="16.5" x14ac:dyDescent="0.3">
      <c r="A2761" s="143">
        <v>53</v>
      </c>
      <c r="B2761" s="238" t="s">
        <v>2754</v>
      </c>
      <c r="C2761" s="242">
        <v>30000000</v>
      </c>
      <c r="D2761" s="28">
        <v>80000000</v>
      </c>
    </row>
    <row r="2762" spans="1:4" ht="16.5" x14ac:dyDescent="0.3">
      <c r="A2762" s="290"/>
      <c r="B2762" s="238" t="s">
        <v>4387</v>
      </c>
      <c r="C2762" s="291"/>
      <c r="D2762" s="28"/>
    </row>
    <row r="2763" spans="1:4" ht="16.5" x14ac:dyDescent="0.3">
      <c r="A2763" s="143"/>
      <c r="B2763" s="238" t="s">
        <v>4388</v>
      </c>
      <c r="C2763" s="28">
        <v>5000000</v>
      </c>
      <c r="D2763" s="28">
        <v>20000000</v>
      </c>
    </row>
    <row r="2764" spans="1:4" ht="16.5" x14ac:dyDescent="0.3">
      <c r="A2764" s="143"/>
      <c r="B2764" s="292" t="s">
        <v>4389</v>
      </c>
      <c r="C2764" s="269"/>
      <c r="D2764" s="28"/>
    </row>
    <row r="2765" spans="1:4" ht="16.5" x14ac:dyDescent="0.3">
      <c r="A2765" s="143"/>
      <c r="B2765" s="238" t="s">
        <v>4390</v>
      </c>
    </row>
    <row r="2766" spans="1:4" ht="16.5" x14ac:dyDescent="0.3">
      <c r="A2766" s="143"/>
      <c r="B2766" s="238" t="s">
        <v>4391</v>
      </c>
      <c r="C2766" s="28">
        <v>5000000</v>
      </c>
      <c r="D2766" s="28">
        <v>30000000</v>
      </c>
    </row>
    <row r="2767" spans="1:4" ht="16.5" x14ac:dyDescent="0.3">
      <c r="A2767" s="143"/>
      <c r="B2767" s="238" t="s">
        <v>2755</v>
      </c>
      <c r="C2767" s="28">
        <v>5000000</v>
      </c>
      <c r="D2767" s="28">
        <v>25000000</v>
      </c>
    </row>
    <row r="2768" spans="1:4" ht="16.5" x14ac:dyDescent="0.3">
      <c r="A2768" s="143"/>
      <c r="B2768" s="238" t="s">
        <v>2756</v>
      </c>
      <c r="C2768" s="28">
        <v>3000000</v>
      </c>
      <c r="D2768" s="28">
        <v>50000000</v>
      </c>
    </row>
    <row r="2769" spans="1:4" ht="18" customHeight="1" x14ac:dyDescent="0.3">
      <c r="A2769" s="143">
        <v>54</v>
      </c>
      <c r="B2769" s="238" t="s">
        <v>4385</v>
      </c>
      <c r="C2769" s="28"/>
      <c r="D2769" s="28"/>
    </row>
    <row r="2770" spans="1:4" ht="16.5" x14ac:dyDescent="0.3">
      <c r="A2770" s="143"/>
      <c r="B2770" s="238" t="s">
        <v>4386</v>
      </c>
      <c r="C2770" s="28">
        <v>2000000</v>
      </c>
      <c r="D2770" s="28">
        <v>2000000</v>
      </c>
    </row>
    <row r="2771" spans="1:4" ht="16.5" x14ac:dyDescent="0.3">
      <c r="A2771" s="143"/>
      <c r="B2771" s="238" t="s">
        <v>2757</v>
      </c>
      <c r="C2771" s="28">
        <v>2000000</v>
      </c>
      <c r="D2771" s="28">
        <v>2000000</v>
      </c>
    </row>
    <row r="2772" spans="1:4" ht="16.5" x14ac:dyDescent="0.3">
      <c r="A2772" s="143"/>
      <c r="B2772" s="91" t="s">
        <v>2758</v>
      </c>
      <c r="C2772" s="28">
        <v>5000000</v>
      </c>
      <c r="D2772" s="28">
        <v>2000000</v>
      </c>
    </row>
    <row r="2773" spans="1:4" ht="16.5" x14ac:dyDescent="0.3">
      <c r="A2773" s="143"/>
      <c r="B2773" s="91" t="s">
        <v>2759</v>
      </c>
      <c r="C2773" s="242">
        <v>85000000</v>
      </c>
      <c r="D2773" s="28">
        <v>40000000</v>
      </c>
    </row>
    <row r="2774" spans="1:4" ht="16.5" x14ac:dyDescent="0.3">
      <c r="A2774" s="143"/>
      <c r="B2774" s="91" t="s">
        <v>2760</v>
      </c>
      <c r="C2774" s="242">
        <v>0</v>
      </c>
      <c r="D2774" s="28">
        <v>30000000</v>
      </c>
    </row>
    <row r="2775" spans="1:4" ht="16.5" x14ac:dyDescent="0.3">
      <c r="A2775" s="143"/>
      <c r="B2775" s="91" t="s">
        <v>2761</v>
      </c>
      <c r="C2775" s="26">
        <v>0</v>
      </c>
      <c r="D2775" s="26">
        <v>30000000</v>
      </c>
    </row>
    <row r="2776" spans="1:4" ht="16.5" x14ac:dyDescent="0.3">
      <c r="A2776" s="143">
        <v>55</v>
      </c>
      <c r="B2776" s="91" t="s">
        <v>2762</v>
      </c>
      <c r="C2776" s="26">
        <v>10000000</v>
      </c>
      <c r="D2776" s="28">
        <v>10000000</v>
      </c>
    </row>
    <row r="2777" spans="1:4" ht="16.5" x14ac:dyDescent="0.3">
      <c r="A2777" s="143">
        <v>56</v>
      </c>
      <c r="B2777" s="91" t="s">
        <v>2763</v>
      </c>
      <c r="C2777" s="26">
        <v>10000000</v>
      </c>
      <c r="D2777" s="28">
        <v>2000000</v>
      </c>
    </row>
    <row r="2778" spans="1:4" ht="16.5" x14ac:dyDescent="0.3">
      <c r="A2778" s="143">
        <v>57</v>
      </c>
      <c r="B2778" s="91" t="s">
        <v>4369</v>
      </c>
      <c r="C2778" s="26">
        <v>5000000</v>
      </c>
      <c r="D2778" s="28">
        <v>25000000</v>
      </c>
    </row>
    <row r="2779" spans="1:4" ht="16.5" x14ac:dyDescent="0.3">
      <c r="A2779" s="143">
        <v>58</v>
      </c>
      <c r="B2779" s="91" t="s">
        <v>2764</v>
      </c>
      <c r="C2779" s="26">
        <v>5000000</v>
      </c>
      <c r="D2779" s="28">
        <v>2000000</v>
      </c>
    </row>
    <row r="2780" spans="1:4" ht="17.25" thickBot="1" x14ac:dyDescent="0.35">
      <c r="A2780" s="145"/>
      <c r="B2780" s="94" t="s">
        <v>1133</v>
      </c>
      <c r="C2780" s="223">
        <f>SUM(C2746:C2779)</f>
        <v>1064000000</v>
      </c>
      <c r="D2780" s="223">
        <f>SUM(D2746:D2779)</f>
        <v>1426500000</v>
      </c>
    </row>
    <row r="2781" spans="1:4" ht="16.5" x14ac:dyDescent="0.3">
      <c r="A2781" s="143"/>
      <c r="B2781" s="238"/>
      <c r="C2781" s="28"/>
      <c r="D2781" s="28"/>
    </row>
    <row r="2782" spans="1:4" ht="15.75" x14ac:dyDescent="0.25">
      <c r="A2782" s="209"/>
      <c r="B2782" s="3"/>
      <c r="C2782" s="3"/>
      <c r="D2782" s="3"/>
    </row>
    <row r="2783" spans="1:4" ht="15.75" x14ac:dyDescent="0.25">
      <c r="A2783" s="209"/>
      <c r="B2783" s="3"/>
      <c r="C2783" s="3"/>
      <c r="D2783" s="3"/>
    </row>
    <row r="2784" spans="1:4" ht="23.25" x14ac:dyDescent="0.35">
      <c r="A2784" s="56"/>
      <c r="B2784" s="92" t="s">
        <v>0</v>
      </c>
      <c r="D2784">
        <v>83</v>
      </c>
    </row>
    <row r="2785" spans="1:4" ht="15.75" x14ac:dyDescent="0.25">
      <c r="A2785" s="209"/>
      <c r="B2785" s="94"/>
      <c r="C2785" s="3"/>
      <c r="D2785" s="3"/>
    </row>
    <row r="2786" spans="1:4" ht="15.75" x14ac:dyDescent="0.25">
      <c r="A2786" s="209"/>
      <c r="B2786" s="94" t="s">
        <v>859</v>
      </c>
      <c r="C2786" s="3"/>
      <c r="D2786" s="3"/>
    </row>
    <row r="2787" spans="1:4" ht="15.75" x14ac:dyDescent="0.25">
      <c r="A2787" s="209"/>
      <c r="B2787" s="94" t="s">
        <v>2536</v>
      </c>
      <c r="C2787" s="3"/>
      <c r="D2787" s="3"/>
    </row>
    <row r="2788" spans="1:4" ht="15.75" x14ac:dyDescent="0.25">
      <c r="A2788" s="209"/>
      <c r="B2788" s="94"/>
      <c r="C2788" s="3"/>
      <c r="D2788" s="3"/>
    </row>
    <row r="2789" spans="1:4" ht="16.5" x14ac:dyDescent="0.3">
      <c r="A2789" s="176" t="s">
        <v>861</v>
      </c>
      <c r="B2789" s="96" t="s">
        <v>4</v>
      </c>
      <c r="C2789" s="9" t="s">
        <v>5</v>
      </c>
      <c r="D2789" s="9" t="s">
        <v>5</v>
      </c>
    </row>
    <row r="2790" spans="1:4" ht="16.5" x14ac:dyDescent="0.3">
      <c r="A2790" s="177" t="s">
        <v>6</v>
      </c>
      <c r="B2790" s="98"/>
      <c r="C2790" s="5" t="s">
        <v>7</v>
      </c>
      <c r="D2790" s="5" t="s">
        <v>7</v>
      </c>
    </row>
    <row r="2791" spans="1:4" ht="16.5" x14ac:dyDescent="0.3">
      <c r="A2791" s="145"/>
      <c r="B2791" s="98"/>
      <c r="C2791" s="5">
        <v>2011</v>
      </c>
      <c r="D2791" s="5">
        <v>2012</v>
      </c>
    </row>
    <row r="2792" spans="1:4" ht="17.25" thickBot="1" x14ac:dyDescent="0.35">
      <c r="A2792" s="178"/>
      <c r="B2792" s="103"/>
      <c r="C2792" s="13" t="s">
        <v>299</v>
      </c>
      <c r="D2792" s="13" t="s">
        <v>299</v>
      </c>
    </row>
    <row r="2793" spans="1:4" ht="16.5" x14ac:dyDescent="0.3">
      <c r="A2793" s="145">
        <v>59</v>
      </c>
      <c r="B2793" s="115" t="s">
        <v>2765</v>
      </c>
      <c r="C2793" s="3"/>
      <c r="D2793" s="3"/>
    </row>
    <row r="2794" spans="1:4" ht="16.5" x14ac:dyDescent="0.3">
      <c r="A2794" s="145"/>
      <c r="B2794" s="98" t="s">
        <v>2766</v>
      </c>
      <c r="C2794" s="28">
        <v>50000000</v>
      </c>
      <c r="D2794" s="28">
        <v>35000000</v>
      </c>
    </row>
    <row r="2795" spans="1:4" ht="16.5" x14ac:dyDescent="0.3">
      <c r="A2795" s="145"/>
      <c r="B2795" s="98" t="s">
        <v>2767</v>
      </c>
      <c r="C2795" s="28">
        <v>30000000</v>
      </c>
      <c r="D2795" s="28">
        <v>14000000</v>
      </c>
    </row>
    <row r="2796" spans="1:4" ht="16.5" x14ac:dyDescent="0.3">
      <c r="A2796" s="145"/>
      <c r="B2796" s="98" t="s">
        <v>2768</v>
      </c>
      <c r="C2796" s="28">
        <v>0</v>
      </c>
      <c r="D2796" s="28">
        <v>10500000</v>
      </c>
    </row>
    <row r="2797" spans="1:4" ht="16.5" x14ac:dyDescent="0.3">
      <c r="A2797" s="145"/>
      <c r="B2797" s="98" t="s">
        <v>2769</v>
      </c>
      <c r="C2797" s="28">
        <v>0</v>
      </c>
      <c r="D2797" s="28">
        <v>500000</v>
      </c>
    </row>
    <row r="2798" spans="1:4" ht="16.5" x14ac:dyDescent="0.3">
      <c r="A2798" s="145"/>
      <c r="B2798" s="98"/>
      <c r="C2798" s="28"/>
      <c r="D2798" s="28"/>
    </row>
    <row r="2799" spans="1:4" ht="17.25" thickBot="1" x14ac:dyDescent="0.35">
      <c r="A2799" s="145"/>
      <c r="B2799" s="94" t="s">
        <v>1124</v>
      </c>
      <c r="C2799" s="223">
        <f>SUM(C2794:C2795)</f>
        <v>80000000</v>
      </c>
      <c r="D2799" s="223">
        <f>SUM(D2794:D2797)</f>
        <v>60000000</v>
      </c>
    </row>
    <row r="2800" spans="1:4" ht="16.5" x14ac:dyDescent="0.3">
      <c r="A2800" s="145"/>
      <c r="B2800" s="94"/>
      <c r="C2800" s="224"/>
      <c r="D2800" s="224"/>
    </row>
    <row r="2801" spans="1:4" ht="16.5" x14ac:dyDescent="0.3">
      <c r="A2801" s="145">
        <v>60</v>
      </c>
      <c r="B2801" s="186" t="s">
        <v>2770</v>
      </c>
      <c r="C2801" s="3"/>
      <c r="D2801" s="3"/>
    </row>
    <row r="2802" spans="1:4" ht="16.5" x14ac:dyDescent="0.3">
      <c r="A2802" s="145"/>
      <c r="B2802" s="186" t="s">
        <v>2771</v>
      </c>
      <c r="C2802" s="3"/>
      <c r="D2802" s="3"/>
    </row>
    <row r="2803" spans="1:4" ht="16.5" x14ac:dyDescent="0.3">
      <c r="A2803" s="145"/>
      <c r="B2803" s="98" t="s">
        <v>2772</v>
      </c>
      <c r="C2803" s="220">
        <v>4000000</v>
      </c>
      <c r="D2803" s="220">
        <v>4830000</v>
      </c>
    </row>
    <row r="2804" spans="1:4" ht="16.5" x14ac:dyDescent="0.3">
      <c r="A2804" s="145"/>
      <c r="B2804" s="98" t="s">
        <v>2773</v>
      </c>
      <c r="C2804" s="28">
        <v>10000000</v>
      </c>
      <c r="D2804" s="28">
        <v>11000000</v>
      </c>
    </row>
    <row r="2805" spans="1:4" ht="16.5" x14ac:dyDescent="0.3">
      <c r="A2805" s="145"/>
      <c r="B2805" s="98" t="s">
        <v>2774</v>
      </c>
      <c r="C2805" s="220">
        <v>1000000</v>
      </c>
      <c r="D2805" s="220">
        <v>170000</v>
      </c>
    </row>
    <row r="2806" spans="1:4" ht="16.5" x14ac:dyDescent="0.3">
      <c r="A2806" s="145"/>
      <c r="B2806" s="98" t="s">
        <v>2775</v>
      </c>
      <c r="C2806" s="220"/>
      <c r="D2806" s="220"/>
    </row>
    <row r="2807" spans="1:4" ht="16.5" x14ac:dyDescent="0.3">
      <c r="A2807" s="145"/>
      <c r="B2807" s="98" t="s">
        <v>2776</v>
      </c>
      <c r="C2807" s="220"/>
      <c r="D2807" s="220"/>
    </row>
    <row r="2808" spans="1:4" ht="16.5" x14ac:dyDescent="0.3">
      <c r="A2808" s="145"/>
      <c r="B2808" s="98" t="s">
        <v>2777</v>
      </c>
      <c r="C2808" s="220">
        <v>8417000</v>
      </c>
      <c r="D2808" s="220">
        <v>8417000</v>
      </c>
    </row>
    <row r="2809" spans="1:4" ht="16.5" x14ac:dyDescent="0.3">
      <c r="A2809" s="145"/>
      <c r="B2809" s="98" t="s">
        <v>2778</v>
      </c>
      <c r="C2809" s="220">
        <v>500000</v>
      </c>
      <c r="D2809" s="220">
        <v>0</v>
      </c>
    </row>
    <row r="2810" spans="1:4" ht="16.5" x14ac:dyDescent="0.3">
      <c r="A2810" s="145"/>
      <c r="B2810" s="98" t="s">
        <v>2779</v>
      </c>
      <c r="C2810" s="220">
        <v>5000000</v>
      </c>
      <c r="D2810" s="220">
        <v>10746445</v>
      </c>
    </row>
    <row r="2811" spans="1:4" ht="16.5" x14ac:dyDescent="0.3">
      <c r="A2811" s="145"/>
      <c r="B2811" s="98" t="s">
        <v>2780</v>
      </c>
      <c r="C2811" s="26">
        <v>8250000</v>
      </c>
      <c r="D2811" s="26">
        <v>0</v>
      </c>
    </row>
    <row r="2812" spans="1:4" ht="16.5" x14ac:dyDescent="0.3">
      <c r="A2812" s="145"/>
      <c r="B2812" s="98" t="s">
        <v>2781</v>
      </c>
      <c r="C2812" s="230">
        <v>10000000</v>
      </c>
      <c r="D2812" s="230">
        <v>20000000</v>
      </c>
    </row>
    <row r="2813" spans="1:4" ht="16.5" x14ac:dyDescent="0.3">
      <c r="A2813" s="145"/>
      <c r="B2813" s="98" t="s">
        <v>2782</v>
      </c>
      <c r="C2813" s="220">
        <v>5500000</v>
      </c>
      <c r="D2813" s="220">
        <v>2100000</v>
      </c>
    </row>
    <row r="2814" spans="1:4" ht="16.5" x14ac:dyDescent="0.3">
      <c r="A2814" s="145"/>
      <c r="B2814" s="98" t="s">
        <v>2783</v>
      </c>
      <c r="C2814" s="252">
        <v>1200000</v>
      </c>
      <c r="D2814" s="252">
        <v>1200000</v>
      </c>
    </row>
    <row r="2815" spans="1:4" ht="16.5" x14ac:dyDescent="0.3">
      <c r="A2815" s="145"/>
      <c r="B2815" s="115" t="s">
        <v>2784</v>
      </c>
      <c r="C2815" s="252"/>
      <c r="D2815" s="252"/>
    </row>
    <row r="2816" spans="1:4" ht="16.5" x14ac:dyDescent="0.3">
      <c r="A2816" s="145"/>
      <c r="B2816" s="164" t="s">
        <v>2785</v>
      </c>
      <c r="C2816" s="28">
        <v>7000000</v>
      </c>
      <c r="D2816" s="28">
        <v>7000000</v>
      </c>
    </row>
    <row r="2817" spans="1:4" ht="16.5" x14ac:dyDescent="0.3">
      <c r="A2817" s="145"/>
      <c r="B2817" s="98" t="s">
        <v>2786</v>
      </c>
      <c r="C2817" s="28">
        <v>8000000</v>
      </c>
      <c r="D2817" s="28">
        <v>8000000</v>
      </c>
    </row>
    <row r="2818" spans="1:4" ht="16.5" x14ac:dyDescent="0.3">
      <c r="A2818" s="145"/>
      <c r="B2818" s="115" t="s">
        <v>2787</v>
      </c>
      <c r="C2818" s="28"/>
      <c r="D2818" s="28"/>
    </row>
    <row r="2819" spans="1:4" ht="16.5" x14ac:dyDescent="0.3">
      <c r="A2819" s="145"/>
      <c r="B2819" s="98" t="s">
        <v>2788</v>
      </c>
      <c r="C2819" s="28">
        <v>2650000</v>
      </c>
      <c r="D2819" s="28">
        <v>0</v>
      </c>
    </row>
    <row r="2820" spans="1:4" ht="16.5" x14ac:dyDescent="0.3">
      <c r="A2820" s="145"/>
      <c r="B2820" s="98"/>
      <c r="C2820" s="111"/>
      <c r="D2820" s="111"/>
    </row>
    <row r="2821" spans="1:4" ht="17.25" thickBot="1" x14ac:dyDescent="0.35">
      <c r="A2821" s="145"/>
      <c r="B2821" s="99" t="s">
        <v>2512</v>
      </c>
      <c r="C2821" s="262">
        <f>SUM(C2803:C2819)</f>
        <v>71517000</v>
      </c>
      <c r="D2821" s="262">
        <f>SUM(D2803:D2819)</f>
        <v>73463445</v>
      </c>
    </row>
    <row r="2822" spans="1:4" ht="17.25" thickTop="1" x14ac:dyDescent="0.3">
      <c r="A2822" s="145"/>
      <c r="B2822" s="99"/>
      <c r="C2822" s="3"/>
      <c r="D2822" s="3"/>
    </row>
    <row r="2823" spans="1:4" ht="16.5" x14ac:dyDescent="0.3">
      <c r="A2823" s="145">
        <v>61</v>
      </c>
      <c r="B2823" s="186" t="s">
        <v>2789</v>
      </c>
      <c r="C2823" s="220"/>
      <c r="D2823" s="220"/>
    </row>
    <row r="2824" spans="1:4" ht="16.5" x14ac:dyDescent="0.3">
      <c r="A2824" s="145"/>
      <c r="B2824" s="98" t="s">
        <v>2790</v>
      </c>
      <c r="C2824" s="230">
        <v>13000000</v>
      </c>
      <c r="D2824" s="230">
        <v>15000000</v>
      </c>
    </row>
    <row r="2825" spans="1:4" ht="16.5" x14ac:dyDescent="0.3">
      <c r="A2825" s="143"/>
      <c r="B2825" s="98" t="s">
        <v>2791</v>
      </c>
      <c r="C2825" s="28">
        <v>2000000</v>
      </c>
      <c r="D2825" s="28">
        <v>1000000</v>
      </c>
    </row>
    <row r="2826" spans="1:4" ht="16.5" x14ac:dyDescent="0.3">
      <c r="A2826" s="143"/>
      <c r="B2826" s="98" t="s">
        <v>2792</v>
      </c>
      <c r="C2826" s="242">
        <v>7000000</v>
      </c>
      <c r="D2826" s="242">
        <v>4000000</v>
      </c>
    </row>
    <row r="2827" spans="1:4" ht="16.5" x14ac:dyDescent="0.3">
      <c r="A2827" s="143"/>
      <c r="B2827" s="98" t="s">
        <v>2793</v>
      </c>
      <c r="C2827" s="28">
        <v>40000000</v>
      </c>
      <c r="D2827" s="28">
        <v>30000000</v>
      </c>
    </row>
    <row r="2828" spans="1:4" ht="16.5" x14ac:dyDescent="0.3">
      <c r="A2828" s="143"/>
      <c r="B2828" s="98"/>
      <c r="C2828" s="28"/>
      <c r="D2828" s="28"/>
    </row>
    <row r="2829" spans="1:4" ht="17.25" thickBot="1" x14ac:dyDescent="0.35">
      <c r="A2829" s="143"/>
      <c r="B2829" s="99" t="s">
        <v>2512</v>
      </c>
      <c r="C2829" s="23">
        <f>SUM(C2824:C2827)</f>
        <v>62000000</v>
      </c>
      <c r="D2829" s="23">
        <f>SUM(D2824:D2827)</f>
        <v>50000000</v>
      </c>
    </row>
    <row r="2830" spans="1:4" ht="16.5" x14ac:dyDescent="0.3">
      <c r="A2830" s="143"/>
      <c r="B2830" s="91"/>
      <c r="C2830" s="3"/>
      <c r="D2830" s="3"/>
    </row>
    <row r="2831" spans="1:4" ht="23.25" x14ac:dyDescent="0.35">
      <c r="A2831" s="209">
        <v>84</v>
      </c>
      <c r="B2831" s="92" t="s">
        <v>0</v>
      </c>
      <c r="C2831" s="56"/>
      <c r="D2831" s="56"/>
    </row>
    <row r="2832" spans="1:4" ht="15.75" x14ac:dyDescent="0.25">
      <c r="A2832" s="209"/>
      <c r="B2832" s="94"/>
      <c r="C2832" s="3"/>
      <c r="D2832" s="3"/>
    </row>
    <row r="2833" spans="1:4" ht="15.75" x14ac:dyDescent="0.25">
      <c r="A2833" s="209"/>
      <c r="B2833" s="94" t="s">
        <v>859</v>
      </c>
      <c r="C2833" s="3"/>
      <c r="D2833" s="3"/>
    </row>
    <row r="2834" spans="1:4" ht="15.75" x14ac:dyDescent="0.25">
      <c r="A2834" s="209"/>
      <c r="B2834" s="94" t="s">
        <v>2536</v>
      </c>
      <c r="C2834" s="3"/>
      <c r="D2834" s="3"/>
    </row>
    <row r="2835" spans="1:4" ht="15.75" x14ac:dyDescent="0.25">
      <c r="A2835" s="209"/>
      <c r="B2835" s="94"/>
      <c r="C2835" s="3"/>
      <c r="D2835" s="3"/>
    </row>
    <row r="2836" spans="1:4" ht="16.5" x14ac:dyDescent="0.3">
      <c r="A2836" s="176" t="s">
        <v>861</v>
      </c>
      <c r="B2836" s="96" t="s">
        <v>4</v>
      </c>
      <c r="C2836" s="9" t="s">
        <v>5</v>
      </c>
      <c r="D2836" s="9" t="s">
        <v>5</v>
      </c>
    </row>
    <row r="2837" spans="1:4" ht="16.5" x14ac:dyDescent="0.3">
      <c r="A2837" s="177" t="s">
        <v>6</v>
      </c>
      <c r="B2837" s="98"/>
      <c r="C2837" s="5" t="s">
        <v>7</v>
      </c>
      <c r="D2837" s="5" t="s">
        <v>7</v>
      </c>
    </row>
    <row r="2838" spans="1:4" ht="16.5" x14ac:dyDescent="0.3">
      <c r="A2838" s="145"/>
      <c r="B2838" s="98"/>
      <c r="C2838" s="5">
        <v>2011</v>
      </c>
      <c r="D2838" s="5">
        <v>2012</v>
      </c>
    </row>
    <row r="2839" spans="1:4" ht="17.25" thickBot="1" x14ac:dyDescent="0.35">
      <c r="A2839" s="178"/>
      <c r="B2839" s="103"/>
      <c r="C2839" s="13" t="s">
        <v>299</v>
      </c>
      <c r="D2839" s="13" t="s">
        <v>299</v>
      </c>
    </row>
    <row r="2840" spans="1:4" ht="15.75" x14ac:dyDescent="0.25">
      <c r="A2840" s="209"/>
      <c r="B2840" s="106" t="s">
        <v>2794</v>
      </c>
      <c r="C2840" s="220"/>
      <c r="D2840" s="220"/>
    </row>
    <row r="2841" spans="1:4" ht="16.5" x14ac:dyDescent="0.3">
      <c r="A2841" s="143">
        <v>62</v>
      </c>
      <c r="B2841" s="91" t="s">
        <v>2795</v>
      </c>
      <c r="C2841" s="220">
        <v>200000000</v>
      </c>
      <c r="D2841" s="220">
        <v>200000000</v>
      </c>
    </row>
    <row r="2842" spans="1:4" ht="16.5" x14ac:dyDescent="0.3">
      <c r="A2842" s="143"/>
      <c r="B2842" s="91" t="s">
        <v>2796</v>
      </c>
      <c r="C2842" s="220">
        <v>30000000</v>
      </c>
      <c r="D2842" s="220">
        <v>50000000</v>
      </c>
    </row>
    <row r="2843" spans="1:4" ht="16.5" x14ac:dyDescent="0.3">
      <c r="A2843" s="143">
        <v>63</v>
      </c>
      <c r="B2843" s="91" t="s">
        <v>2797</v>
      </c>
      <c r="C2843" s="220">
        <v>40000000</v>
      </c>
      <c r="D2843" s="220">
        <v>60000000</v>
      </c>
    </row>
    <row r="2844" spans="1:4" ht="16.5" x14ac:dyDescent="0.3">
      <c r="A2844" s="143">
        <v>64</v>
      </c>
      <c r="B2844" s="91" t="s">
        <v>2798</v>
      </c>
      <c r="C2844" s="220">
        <v>5000000</v>
      </c>
      <c r="D2844" s="220">
        <v>2000000</v>
      </c>
    </row>
    <row r="2845" spans="1:4" ht="16.5" x14ac:dyDescent="0.3">
      <c r="A2845" s="143">
        <v>65</v>
      </c>
      <c r="B2845" s="91" t="s">
        <v>2731</v>
      </c>
      <c r="C2845" s="220">
        <v>10000000</v>
      </c>
      <c r="D2845" s="220">
        <v>5000000</v>
      </c>
    </row>
    <row r="2846" spans="1:4" ht="16.5" x14ac:dyDescent="0.3">
      <c r="A2846" s="143">
        <v>66</v>
      </c>
      <c r="B2846" s="91" t="s">
        <v>2799</v>
      </c>
      <c r="C2846" s="220">
        <v>5000000</v>
      </c>
      <c r="D2846" s="220">
        <v>2000000</v>
      </c>
    </row>
    <row r="2847" spans="1:4" ht="16.5" x14ac:dyDescent="0.3">
      <c r="A2847" s="143">
        <v>67</v>
      </c>
      <c r="B2847" s="91" t="s">
        <v>2800</v>
      </c>
      <c r="C2847" s="220">
        <v>30000000</v>
      </c>
      <c r="D2847" s="220">
        <v>30000000</v>
      </c>
    </row>
    <row r="2848" spans="1:4" ht="16.5" x14ac:dyDescent="0.3">
      <c r="A2848" s="143"/>
      <c r="B2848" s="91" t="s">
        <v>2801</v>
      </c>
      <c r="C2848" s="220">
        <v>600000000</v>
      </c>
      <c r="D2848" s="220">
        <v>600000000</v>
      </c>
    </row>
    <row r="2849" spans="1:4" ht="16.5" x14ac:dyDescent="0.3">
      <c r="A2849" s="143">
        <v>68</v>
      </c>
      <c r="B2849" s="91" t="s">
        <v>2802</v>
      </c>
      <c r="C2849" s="220">
        <v>300000000</v>
      </c>
      <c r="D2849" s="220">
        <v>200000000</v>
      </c>
    </row>
    <row r="2850" spans="1:4" ht="16.5" x14ac:dyDescent="0.3">
      <c r="A2850" s="143">
        <v>69</v>
      </c>
      <c r="B2850" s="91" t="s">
        <v>2803</v>
      </c>
      <c r="C2850" s="220">
        <v>20000000</v>
      </c>
      <c r="D2850" s="220">
        <v>40000000</v>
      </c>
    </row>
    <row r="2851" spans="1:4" ht="16.5" x14ac:dyDescent="0.3">
      <c r="A2851" s="143">
        <v>70</v>
      </c>
      <c r="B2851" s="91" t="s">
        <v>2804</v>
      </c>
      <c r="C2851" s="220">
        <v>50000000</v>
      </c>
      <c r="D2851" s="220">
        <v>50000000</v>
      </c>
    </row>
    <row r="2852" spans="1:4" ht="16.5" x14ac:dyDescent="0.3">
      <c r="A2852" s="143">
        <v>71</v>
      </c>
      <c r="B2852" s="91" t="s">
        <v>2249</v>
      </c>
      <c r="C2852" s="220">
        <v>40000000</v>
      </c>
      <c r="D2852" s="220">
        <v>40000000</v>
      </c>
    </row>
    <row r="2853" spans="1:4" ht="16.5" x14ac:dyDescent="0.3">
      <c r="A2853" s="143">
        <v>72</v>
      </c>
      <c r="B2853" s="91" t="s">
        <v>2805</v>
      </c>
      <c r="C2853" s="220">
        <v>800000000</v>
      </c>
      <c r="D2853" s="220">
        <v>300000000</v>
      </c>
    </row>
    <row r="2854" spans="1:4" ht="16.5" x14ac:dyDescent="0.3">
      <c r="A2854" s="143">
        <v>73</v>
      </c>
      <c r="B2854" s="91" t="s">
        <v>2806</v>
      </c>
      <c r="C2854" s="26">
        <v>5000000</v>
      </c>
      <c r="D2854" s="26">
        <v>5000000</v>
      </c>
    </row>
    <row r="2855" spans="1:4" ht="16.5" x14ac:dyDescent="0.3">
      <c r="A2855" s="143" t="s">
        <v>2807</v>
      </c>
      <c r="B2855" s="91" t="s">
        <v>2708</v>
      </c>
      <c r="C2855" s="26">
        <v>0</v>
      </c>
      <c r="D2855" s="26">
        <v>1500000000</v>
      </c>
    </row>
    <row r="2856" spans="1:4" ht="16.5" x14ac:dyDescent="0.3">
      <c r="A2856" s="143" t="s">
        <v>2808</v>
      </c>
      <c r="B2856" s="91" t="s">
        <v>2809</v>
      </c>
      <c r="C2856" s="26">
        <v>0</v>
      </c>
      <c r="D2856" s="26">
        <v>2500000000</v>
      </c>
    </row>
    <row r="2857" spans="1:4" ht="17.25" thickBot="1" x14ac:dyDescent="0.35">
      <c r="A2857" s="143"/>
      <c r="B2857" s="94" t="s">
        <v>2512</v>
      </c>
      <c r="C2857" s="241">
        <f>SUM(C2841:C2856)</f>
        <v>2135000000</v>
      </c>
      <c r="D2857" s="241">
        <f>SUM(D2841:D2856)</f>
        <v>5584000000</v>
      </c>
    </row>
    <row r="2858" spans="1:4" ht="16.5" x14ac:dyDescent="0.3">
      <c r="A2858" s="143"/>
      <c r="B2858" s="91"/>
      <c r="C2858" s="26"/>
      <c r="D2858" s="26"/>
    </row>
    <row r="2859" spans="1:4" ht="16.5" x14ac:dyDescent="0.3">
      <c r="A2859" s="143"/>
      <c r="B2859" s="99" t="s">
        <v>2661</v>
      </c>
      <c r="C2859" s="29"/>
      <c r="D2859" s="252"/>
    </row>
    <row r="2860" spans="1:4" ht="16.5" x14ac:dyDescent="0.3">
      <c r="A2860" s="143" t="s">
        <v>4372</v>
      </c>
      <c r="B2860" s="91" t="s">
        <v>2658</v>
      </c>
      <c r="C2860" s="29">
        <v>0</v>
      </c>
      <c r="D2860" s="252">
        <v>22800000</v>
      </c>
    </row>
    <row r="2861" spans="1:4" ht="16.5" x14ac:dyDescent="0.3">
      <c r="A2861" s="143"/>
      <c r="B2861" s="91" t="s">
        <v>2662</v>
      </c>
      <c r="C2861" s="29"/>
      <c r="D2861" s="252"/>
    </row>
    <row r="2862" spans="1:4" ht="16.5" x14ac:dyDescent="0.3">
      <c r="A2862" s="143"/>
      <c r="B2862" s="91" t="s">
        <v>2663</v>
      </c>
      <c r="C2862" s="29"/>
      <c r="D2862" s="252">
        <v>1000000</v>
      </c>
    </row>
    <row r="2863" spans="1:4" ht="16.5" x14ac:dyDescent="0.3">
      <c r="A2863" s="143"/>
      <c r="B2863" s="91" t="s">
        <v>2664</v>
      </c>
      <c r="C2863" s="29"/>
      <c r="D2863" s="252">
        <v>5000000</v>
      </c>
    </row>
    <row r="2864" spans="1:4" ht="17.25" thickBot="1" x14ac:dyDescent="0.35">
      <c r="A2864" s="143"/>
      <c r="B2864" s="99" t="s">
        <v>2103</v>
      </c>
      <c r="C2864" s="283">
        <f>SUM(C2860:C2863)</f>
        <v>0</v>
      </c>
      <c r="D2864" s="23">
        <f>SUM(D2860:D2863)</f>
        <v>28800000</v>
      </c>
    </row>
    <row r="2865" spans="1:4" ht="17.25" thickBot="1" x14ac:dyDescent="0.35">
      <c r="A2865" s="143"/>
      <c r="B2865" s="94" t="s">
        <v>4373</v>
      </c>
      <c r="C2865" s="26"/>
      <c r="D2865" s="23">
        <f>SUM(D2857+D2864)</f>
        <v>5612800000</v>
      </c>
    </row>
    <row r="2866" spans="1:4" ht="16.5" x14ac:dyDescent="0.3">
      <c r="A2866" s="143"/>
      <c r="C2866" s="26"/>
      <c r="D2866" s="26"/>
    </row>
    <row r="2867" spans="1:4" ht="16.5" x14ac:dyDescent="0.3">
      <c r="A2867" s="143"/>
      <c r="B2867" s="233" t="s">
        <v>2810</v>
      </c>
      <c r="C2867" s="282"/>
      <c r="D2867" s="282"/>
    </row>
    <row r="2868" spans="1:4" ht="16.5" x14ac:dyDescent="0.3">
      <c r="A2868" s="143">
        <v>74</v>
      </c>
      <c r="B2868" s="234" t="s">
        <v>1817</v>
      </c>
      <c r="C2868" s="220">
        <v>40000000</v>
      </c>
      <c r="D2868" s="220">
        <v>93000000</v>
      </c>
    </row>
    <row r="2869" spans="1:4" ht="16.5" x14ac:dyDescent="0.3">
      <c r="A2869" s="143">
        <v>75</v>
      </c>
      <c r="B2869" s="234" t="s">
        <v>2811</v>
      </c>
      <c r="C2869" s="220">
        <v>3000000</v>
      </c>
      <c r="D2869" s="220">
        <v>3800000</v>
      </c>
    </row>
    <row r="2870" spans="1:4" ht="16.5" x14ac:dyDescent="0.3">
      <c r="A2870" s="143">
        <v>76</v>
      </c>
      <c r="B2870" s="234" t="s">
        <v>2812</v>
      </c>
      <c r="C2870" s="220">
        <v>10000000</v>
      </c>
      <c r="D2870" s="220">
        <v>5000000</v>
      </c>
    </row>
    <row r="2871" spans="1:4" ht="16.5" x14ac:dyDescent="0.3">
      <c r="A2871" s="143">
        <v>77</v>
      </c>
      <c r="B2871" s="234" t="s">
        <v>2813</v>
      </c>
      <c r="C2871" s="220">
        <v>1000000</v>
      </c>
      <c r="D2871" s="220">
        <v>2000000</v>
      </c>
    </row>
    <row r="2872" spans="1:4" ht="16.5" x14ac:dyDescent="0.3">
      <c r="A2872" s="143">
        <v>78</v>
      </c>
      <c r="B2872" s="234" t="s">
        <v>2814</v>
      </c>
      <c r="C2872" s="220">
        <v>16500000</v>
      </c>
      <c r="D2872" s="220">
        <v>16650000</v>
      </c>
    </row>
    <row r="2873" spans="1:4" ht="16.5" x14ac:dyDescent="0.3">
      <c r="A2873" s="143">
        <v>79</v>
      </c>
      <c r="B2873" s="234" t="s">
        <v>2815</v>
      </c>
      <c r="C2873" s="220">
        <v>20000000</v>
      </c>
      <c r="D2873" s="220">
        <v>41000000</v>
      </c>
    </row>
    <row r="2874" spans="1:4" ht="16.5" x14ac:dyDescent="0.3">
      <c r="A2874" s="143">
        <v>80</v>
      </c>
      <c r="B2874" s="234" t="s">
        <v>2816</v>
      </c>
      <c r="C2874" s="220">
        <v>40000000</v>
      </c>
      <c r="D2874" s="220">
        <v>40000000</v>
      </c>
    </row>
    <row r="2875" spans="1:4" ht="16.5" x14ac:dyDescent="0.3">
      <c r="A2875" s="143">
        <v>81</v>
      </c>
      <c r="B2875" s="234" t="s">
        <v>2817</v>
      </c>
      <c r="C2875" s="220">
        <v>10000000</v>
      </c>
      <c r="D2875" s="220">
        <v>10000000</v>
      </c>
    </row>
    <row r="2876" spans="1:4" ht="16.5" x14ac:dyDescent="0.3">
      <c r="A2876" s="143">
        <v>82</v>
      </c>
      <c r="B2876" s="234" t="s">
        <v>2818</v>
      </c>
      <c r="C2876" s="220">
        <v>10000000</v>
      </c>
      <c r="D2876" s="220">
        <v>3000000</v>
      </c>
    </row>
    <row r="2877" spans="1:4" ht="16.5" x14ac:dyDescent="0.3">
      <c r="A2877" s="143">
        <v>83</v>
      </c>
      <c r="B2877" s="234" t="s">
        <v>2819</v>
      </c>
      <c r="C2877" s="242">
        <v>30000000</v>
      </c>
      <c r="D2877" s="242">
        <v>20000000</v>
      </c>
    </row>
    <row r="2878" spans="1:4" ht="16.5" x14ac:dyDescent="0.3">
      <c r="A2878" s="143">
        <v>84</v>
      </c>
      <c r="B2878" s="234" t="s">
        <v>2820</v>
      </c>
      <c r="C2878" s="28">
        <v>5000000</v>
      </c>
      <c r="D2878" s="28">
        <v>1550000</v>
      </c>
    </row>
    <row r="2879" spans="1:4" ht="16.5" x14ac:dyDescent="0.3">
      <c r="A2879" s="143">
        <v>85</v>
      </c>
      <c r="B2879" s="234" t="s">
        <v>2821</v>
      </c>
      <c r="C2879" s="28">
        <v>14500000</v>
      </c>
      <c r="D2879" s="28">
        <v>14000000</v>
      </c>
    </row>
    <row r="2880" spans="1:4" ht="17.25" thickBot="1" x14ac:dyDescent="0.35">
      <c r="A2880" s="143"/>
      <c r="B2880" s="94" t="s">
        <v>1124</v>
      </c>
      <c r="C2880" s="262">
        <f>SUM(C2868:C2879)</f>
        <v>200000000</v>
      </c>
      <c r="D2880" s="262">
        <f>SUM(D2868:D2879)</f>
        <v>250000000</v>
      </c>
    </row>
    <row r="2881" spans="1:4" ht="17.25" thickTop="1" x14ac:dyDescent="0.3">
      <c r="A2881" s="145"/>
      <c r="B2881" s="98"/>
      <c r="C2881" s="5"/>
      <c r="D2881" s="5"/>
    </row>
    <row r="2882" spans="1:4" ht="16.5" x14ac:dyDescent="0.3">
      <c r="A2882" s="143">
        <v>86</v>
      </c>
      <c r="B2882" s="106" t="s">
        <v>1495</v>
      </c>
      <c r="C2882" s="3"/>
      <c r="D2882" s="3"/>
    </row>
    <row r="2883" spans="1:4" ht="16.5" x14ac:dyDescent="0.3">
      <c r="A2883" s="143"/>
      <c r="B2883" s="106" t="s">
        <v>1496</v>
      </c>
      <c r="C2883" s="3"/>
      <c r="D2883" s="3"/>
    </row>
    <row r="2884" spans="1:4" ht="16.5" x14ac:dyDescent="0.3">
      <c r="A2884" s="143"/>
      <c r="B2884" s="91" t="s">
        <v>2822</v>
      </c>
      <c r="C2884" s="220">
        <v>13000000</v>
      </c>
      <c r="D2884" s="220">
        <v>15000000</v>
      </c>
    </row>
    <row r="2885" spans="1:4" ht="16.5" x14ac:dyDescent="0.3">
      <c r="A2885" s="143"/>
      <c r="B2885" s="91" t="s">
        <v>2823</v>
      </c>
      <c r="C2885" s="220">
        <v>3000000</v>
      </c>
      <c r="D2885" s="220">
        <v>3000000</v>
      </c>
    </row>
    <row r="2886" spans="1:4" ht="16.5" x14ac:dyDescent="0.3">
      <c r="A2886" s="143"/>
      <c r="B2886" s="91" t="s">
        <v>2824</v>
      </c>
      <c r="C2886" s="26">
        <v>100000000</v>
      </c>
      <c r="D2886" s="26">
        <v>100000000</v>
      </c>
    </row>
    <row r="2887" spans="1:4" ht="16.5" x14ac:dyDescent="0.3">
      <c r="A2887" s="143"/>
      <c r="B2887" s="91" t="s">
        <v>2825</v>
      </c>
      <c r="C2887" s="230">
        <v>6000000</v>
      </c>
      <c r="D2887" s="230">
        <v>7000000</v>
      </c>
    </row>
    <row r="2888" spans="1:4" ht="16.5" x14ac:dyDescent="0.3">
      <c r="A2888" s="143"/>
      <c r="B2888" s="91" t="s">
        <v>1502</v>
      </c>
      <c r="C2888" s="111"/>
      <c r="D2888" s="111"/>
    </row>
    <row r="2889" spans="1:4" ht="17.25" thickBot="1" x14ac:dyDescent="0.35">
      <c r="A2889" s="143"/>
      <c r="B2889" s="94" t="s">
        <v>1049</v>
      </c>
      <c r="C2889" s="223">
        <f>SUM(C2884:C2887)</f>
        <v>122000000</v>
      </c>
      <c r="D2889" s="223">
        <f>SUM(D2884:D2887)</f>
        <v>125000000</v>
      </c>
    </row>
    <row r="2890" spans="1:4" ht="16.5" x14ac:dyDescent="0.3">
      <c r="A2890" s="143"/>
      <c r="B2890" s="94"/>
      <c r="C2890" s="224"/>
      <c r="D2890" s="224"/>
    </row>
    <row r="2891" spans="1:4" ht="16.5" x14ac:dyDescent="0.3">
      <c r="A2891" s="143"/>
      <c r="B2891" s="94"/>
      <c r="C2891" s="224"/>
      <c r="D2891" s="224"/>
    </row>
    <row r="2892" spans="1:4" ht="23.25" x14ac:dyDescent="0.35">
      <c r="A2892" s="209"/>
      <c r="B2892" s="92" t="s">
        <v>0</v>
      </c>
      <c r="C2892" s="56"/>
      <c r="D2892" s="56">
        <v>85</v>
      </c>
    </row>
    <row r="2893" spans="1:4" ht="15.75" x14ac:dyDescent="0.25">
      <c r="A2893" s="209"/>
      <c r="B2893" s="94"/>
      <c r="C2893" s="3"/>
      <c r="D2893" s="3"/>
    </row>
    <row r="2894" spans="1:4" ht="15.75" x14ac:dyDescent="0.25">
      <c r="A2894" s="209"/>
      <c r="B2894" s="94" t="s">
        <v>859</v>
      </c>
      <c r="C2894" s="3"/>
      <c r="D2894" s="3"/>
    </row>
    <row r="2895" spans="1:4" ht="15.75" x14ac:dyDescent="0.25">
      <c r="A2895" s="209"/>
      <c r="B2895" s="94" t="s">
        <v>2536</v>
      </c>
      <c r="C2895" s="3"/>
      <c r="D2895" s="3"/>
    </row>
    <row r="2896" spans="1:4" ht="15.75" x14ac:dyDescent="0.25">
      <c r="A2896" s="209"/>
      <c r="B2896" s="94"/>
      <c r="C2896" s="3"/>
      <c r="D2896" s="3"/>
    </row>
    <row r="2897" spans="1:4" ht="16.5" x14ac:dyDescent="0.3">
      <c r="A2897" s="176" t="s">
        <v>861</v>
      </c>
      <c r="B2897" s="96" t="s">
        <v>4</v>
      </c>
      <c r="C2897" s="9" t="s">
        <v>5</v>
      </c>
      <c r="D2897" s="9" t="s">
        <v>5</v>
      </c>
    </row>
    <row r="2898" spans="1:4" ht="16.5" x14ac:dyDescent="0.3">
      <c r="A2898" s="177" t="s">
        <v>6</v>
      </c>
      <c r="B2898" s="98"/>
      <c r="C2898" s="5" t="s">
        <v>7</v>
      </c>
      <c r="D2898" s="5" t="s">
        <v>7</v>
      </c>
    </row>
    <row r="2899" spans="1:4" ht="16.5" x14ac:dyDescent="0.3">
      <c r="A2899" s="145"/>
      <c r="B2899" s="98"/>
      <c r="C2899" s="5">
        <v>2011</v>
      </c>
      <c r="D2899" s="5">
        <v>2012</v>
      </c>
    </row>
    <row r="2900" spans="1:4" ht="17.25" thickBot="1" x14ac:dyDescent="0.35">
      <c r="A2900" s="178"/>
      <c r="B2900" s="103"/>
      <c r="C2900" s="13" t="s">
        <v>299</v>
      </c>
      <c r="D2900" s="13" t="s">
        <v>299</v>
      </c>
    </row>
    <row r="2901" spans="1:4" ht="16.5" x14ac:dyDescent="0.3">
      <c r="A2901" s="143">
        <v>87</v>
      </c>
      <c r="B2901" s="106" t="s">
        <v>4380</v>
      </c>
      <c r="C2901" s="3"/>
      <c r="D2901" s="3"/>
    </row>
    <row r="2902" spans="1:4" ht="16.5" x14ac:dyDescent="0.3">
      <c r="A2902" s="143"/>
      <c r="B2902" s="106"/>
      <c r="C2902" s="3"/>
      <c r="D2902" s="3"/>
    </row>
    <row r="2903" spans="1:4" ht="16.5" x14ac:dyDescent="0.3">
      <c r="A2903" s="143"/>
      <c r="B2903" s="91" t="s">
        <v>2826</v>
      </c>
      <c r="C2903" s="28">
        <v>10000000</v>
      </c>
      <c r="D2903" s="28">
        <v>10000000</v>
      </c>
    </row>
    <row r="2904" spans="1:4" ht="16.5" x14ac:dyDescent="0.3">
      <c r="A2904" s="143"/>
      <c r="B2904" s="91" t="s">
        <v>2827</v>
      </c>
      <c r="C2904" s="242">
        <v>40200000</v>
      </c>
      <c r="D2904" s="242">
        <v>19200000</v>
      </c>
    </row>
    <row r="2905" spans="1:4" ht="16.5" x14ac:dyDescent="0.3">
      <c r="A2905" s="143"/>
      <c r="B2905" s="91" t="s">
        <v>2828</v>
      </c>
      <c r="C2905" s="28">
        <v>30000000</v>
      </c>
      <c r="D2905" s="28">
        <v>20000000</v>
      </c>
    </row>
    <row r="2906" spans="1:4" ht="16.5" x14ac:dyDescent="0.3">
      <c r="A2906" s="143"/>
      <c r="B2906" s="91" t="s">
        <v>2829</v>
      </c>
      <c r="C2906" s="28">
        <v>30000000</v>
      </c>
      <c r="D2906" s="28">
        <v>25000000</v>
      </c>
    </row>
    <row r="2907" spans="1:4" ht="16.5" x14ac:dyDescent="0.3">
      <c r="A2907" s="143"/>
      <c r="B2907" s="91" t="s">
        <v>2830</v>
      </c>
      <c r="C2907" s="28">
        <v>8000000</v>
      </c>
      <c r="D2907" s="28">
        <v>8000000</v>
      </c>
    </row>
    <row r="2908" spans="1:4" ht="16.5" x14ac:dyDescent="0.3">
      <c r="A2908" s="143"/>
      <c r="B2908" s="91" t="s">
        <v>2831</v>
      </c>
      <c r="C2908" s="28">
        <v>18000000</v>
      </c>
      <c r="D2908" s="28">
        <v>18000000</v>
      </c>
    </row>
    <row r="2909" spans="1:4" ht="16.5" x14ac:dyDescent="0.3">
      <c r="A2909" s="143"/>
      <c r="B2909" s="91" t="s">
        <v>2832</v>
      </c>
      <c r="C2909" s="28">
        <v>800000</v>
      </c>
      <c r="D2909" s="28">
        <v>800000</v>
      </c>
    </row>
    <row r="2910" spans="1:4" ht="16.5" x14ac:dyDescent="0.3">
      <c r="A2910" s="143"/>
      <c r="B2910" s="91" t="s">
        <v>2833</v>
      </c>
      <c r="C2910" s="28">
        <v>3000000</v>
      </c>
      <c r="D2910" s="28">
        <v>3000000</v>
      </c>
    </row>
    <row r="2911" spans="1:4" ht="16.5" x14ac:dyDescent="0.3">
      <c r="A2911" s="143"/>
      <c r="B2911" s="91" t="s">
        <v>2834</v>
      </c>
      <c r="C2911" s="28">
        <v>2000000</v>
      </c>
      <c r="D2911" s="28">
        <v>2000000</v>
      </c>
    </row>
    <row r="2912" spans="1:4" ht="16.5" x14ac:dyDescent="0.3">
      <c r="A2912" s="143"/>
      <c r="B2912" s="91" t="s">
        <v>2835</v>
      </c>
      <c r="C2912" s="28">
        <v>5000000</v>
      </c>
      <c r="D2912" s="28">
        <v>5000000</v>
      </c>
    </row>
    <row r="2913" spans="1:4" ht="16.5" x14ac:dyDescent="0.3">
      <c r="A2913" s="143"/>
      <c r="B2913" s="91" t="s">
        <v>2836</v>
      </c>
      <c r="C2913" s="28"/>
      <c r="D2913" s="28">
        <v>12000000</v>
      </c>
    </row>
    <row r="2914" spans="1:4" ht="17.25" thickBot="1" x14ac:dyDescent="0.35">
      <c r="A2914" s="143"/>
      <c r="B2914" s="94" t="s">
        <v>50</v>
      </c>
      <c r="C2914" s="241">
        <f>SUM(C2903:C2912)</f>
        <v>147000000</v>
      </c>
      <c r="D2914" s="241">
        <f>SUM(D2903:D2913)</f>
        <v>123000000</v>
      </c>
    </row>
    <row r="2915" spans="1:4" ht="16.5" x14ac:dyDescent="0.3">
      <c r="A2915" s="143"/>
      <c r="B2915" s="94"/>
      <c r="C2915" s="282"/>
      <c r="D2915" s="282"/>
    </row>
    <row r="2916" spans="1:4" ht="16.5" x14ac:dyDescent="0.3">
      <c r="A2916" s="143"/>
      <c r="B2916" s="106" t="s">
        <v>2837</v>
      </c>
      <c r="C2916" s="3"/>
      <c r="D2916" s="3"/>
    </row>
    <row r="2917" spans="1:4" ht="16.5" x14ac:dyDescent="0.3">
      <c r="A2917" s="143">
        <v>88</v>
      </c>
      <c r="B2917" s="91" t="s">
        <v>2838</v>
      </c>
      <c r="C2917" s="220">
        <v>8000000</v>
      </c>
      <c r="D2917" s="220">
        <v>8000000</v>
      </c>
    </row>
    <row r="2918" spans="1:4" ht="16.5" x14ac:dyDescent="0.3">
      <c r="A2918" s="143">
        <v>89</v>
      </c>
      <c r="B2918" s="91" t="s">
        <v>2839</v>
      </c>
      <c r="C2918" s="220">
        <v>1000000</v>
      </c>
      <c r="D2918" s="220">
        <v>2000000</v>
      </c>
    </row>
    <row r="2919" spans="1:4" ht="16.5" x14ac:dyDescent="0.3">
      <c r="A2919" s="143">
        <v>90</v>
      </c>
      <c r="B2919" s="91" t="s">
        <v>2840</v>
      </c>
      <c r="C2919" s="220">
        <v>1500000</v>
      </c>
      <c r="D2919" s="220">
        <v>2500000</v>
      </c>
    </row>
    <row r="2920" spans="1:4" ht="16.5" x14ac:dyDescent="0.3">
      <c r="A2920" s="143">
        <v>91</v>
      </c>
      <c r="B2920" s="91" t="s">
        <v>2841</v>
      </c>
      <c r="C2920" s="220">
        <v>2500000</v>
      </c>
      <c r="D2920" s="220">
        <v>5000000</v>
      </c>
    </row>
    <row r="2921" spans="1:4" ht="16.5" x14ac:dyDescent="0.3">
      <c r="A2921" s="143">
        <v>92</v>
      </c>
      <c r="B2921" s="105" t="s">
        <v>2842</v>
      </c>
      <c r="C2921" s="220">
        <v>11000000</v>
      </c>
      <c r="D2921" s="220">
        <v>5000000</v>
      </c>
    </row>
    <row r="2922" spans="1:4" ht="16.5" x14ac:dyDescent="0.3">
      <c r="A2922" s="143">
        <v>93</v>
      </c>
      <c r="B2922" s="91" t="s">
        <v>2843</v>
      </c>
      <c r="C2922" s="220">
        <v>6131500</v>
      </c>
      <c r="D2922" s="220">
        <v>1000000</v>
      </c>
    </row>
    <row r="2923" spans="1:4" ht="16.5" x14ac:dyDescent="0.3">
      <c r="A2923" s="143">
        <v>94</v>
      </c>
      <c r="B2923" s="91" t="s">
        <v>2844</v>
      </c>
      <c r="C2923" s="220">
        <v>5000000</v>
      </c>
      <c r="D2923" s="220">
        <v>5000000</v>
      </c>
    </row>
    <row r="2924" spans="1:4" ht="16.5" x14ac:dyDescent="0.3">
      <c r="A2924" s="143">
        <v>95</v>
      </c>
      <c r="B2924" s="91" t="s">
        <v>2845</v>
      </c>
      <c r="C2924" s="220">
        <v>5000000</v>
      </c>
      <c r="D2924" s="220">
        <v>5000000</v>
      </c>
    </row>
    <row r="2925" spans="1:4" ht="16.5" x14ac:dyDescent="0.3">
      <c r="A2925" s="143">
        <v>96</v>
      </c>
      <c r="B2925" s="91" t="s">
        <v>2846</v>
      </c>
      <c r="C2925" s="220">
        <v>5000000</v>
      </c>
      <c r="D2925" s="220">
        <v>5000000</v>
      </c>
    </row>
    <row r="2926" spans="1:4" ht="16.5" x14ac:dyDescent="0.3">
      <c r="A2926" s="143">
        <v>97</v>
      </c>
      <c r="B2926" s="91" t="s">
        <v>2847</v>
      </c>
      <c r="C2926" s="220">
        <v>5000000</v>
      </c>
      <c r="D2926" s="220">
        <v>5000000</v>
      </c>
    </row>
    <row r="2927" spans="1:4" ht="16.5" x14ac:dyDescent="0.3">
      <c r="A2927" s="143">
        <v>98</v>
      </c>
      <c r="B2927" s="91" t="s">
        <v>2848</v>
      </c>
      <c r="C2927" s="220">
        <v>15000000</v>
      </c>
      <c r="D2927" s="220">
        <v>15000000</v>
      </c>
    </row>
    <row r="2928" spans="1:4" ht="16.5" x14ac:dyDescent="0.3">
      <c r="A2928" s="143">
        <v>99</v>
      </c>
      <c r="B2928" s="91" t="s">
        <v>2849</v>
      </c>
      <c r="C2928" s="220">
        <v>5000000</v>
      </c>
      <c r="D2928" s="220">
        <v>25000000</v>
      </c>
    </row>
    <row r="2929" spans="1:4" ht="16.5" x14ac:dyDescent="0.3">
      <c r="A2929" s="143">
        <v>100</v>
      </c>
      <c r="B2929" s="91" t="s">
        <v>1858</v>
      </c>
      <c r="C2929" s="220">
        <v>7500000</v>
      </c>
      <c r="D2929" s="220">
        <v>27500000</v>
      </c>
    </row>
    <row r="2930" spans="1:4" ht="16.5" x14ac:dyDescent="0.3">
      <c r="A2930" s="143">
        <v>101</v>
      </c>
      <c r="B2930" s="91" t="s">
        <v>2850</v>
      </c>
      <c r="C2930" s="242">
        <v>6500000</v>
      </c>
      <c r="D2930" s="242">
        <v>6500000</v>
      </c>
    </row>
    <row r="2931" spans="1:4" ht="16.5" x14ac:dyDescent="0.3">
      <c r="A2931" s="143">
        <v>102</v>
      </c>
      <c r="B2931" s="91" t="s">
        <v>2851</v>
      </c>
    </row>
    <row r="2932" spans="1:4" ht="16.5" x14ac:dyDescent="0.3">
      <c r="A2932" s="143"/>
      <c r="B2932" s="91" t="s">
        <v>2852</v>
      </c>
      <c r="C2932" s="220">
        <v>25000000</v>
      </c>
      <c r="D2932" s="220">
        <v>10000000</v>
      </c>
    </row>
    <row r="2933" spans="1:4" ht="17.25" thickBot="1" x14ac:dyDescent="0.35">
      <c r="A2933" s="143"/>
      <c r="B2933" s="94" t="s">
        <v>1124</v>
      </c>
      <c r="C2933" s="241">
        <f>SUM(C2917:C2932)</f>
        <v>109131500</v>
      </c>
      <c r="D2933" s="241">
        <f>SUM(D2917:D2932)</f>
        <v>127500000</v>
      </c>
    </row>
    <row r="2934" spans="1:4" ht="16.5" x14ac:dyDescent="0.3">
      <c r="A2934" s="143"/>
      <c r="B2934" s="94"/>
      <c r="C2934" s="282"/>
      <c r="D2934" s="282"/>
    </row>
    <row r="2935" spans="1:4" ht="16.5" x14ac:dyDescent="0.3">
      <c r="A2935" s="143">
        <v>103</v>
      </c>
      <c r="B2935" s="106" t="s">
        <v>2853</v>
      </c>
      <c r="C2935" s="3"/>
      <c r="D2935" s="3"/>
    </row>
    <row r="2936" spans="1:4" ht="16.5" x14ac:dyDescent="0.25">
      <c r="A2936" s="293" t="s">
        <v>1178</v>
      </c>
      <c r="B2936" s="294" t="s">
        <v>2854</v>
      </c>
      <c r="C2936" s="220">
        <v>15000000</v>
      </c>
      <c r="D2936" s="220">
        <v>15000000</v>
      </c>
    </row>
    <row r="2937" spans="1:4" ht="16.5" x14ac:dyDescent="0.25">
      <c r="A2937" s="293" t="s">
        <v>1184</v>
      </c>
      <c r="B2937" s="294" t="s">
        <v>2855</v>
      </c>
      <c r="C2937" s="220">
        <v>10000000</v>
      </c>
      <c r="D2937" s="220">
        <v>10000000</v>
      </c>
    </row>
    <row r="2938" spans="1:4" ht="16.5" x14ac:dyDescent="0.25">
      <c r="A2938" s="293" t="s">
        <v>1187</v>
      </c>
      <c r="B2938" s="294" t="s">
        <v>2856</v>
      </c>
      <c r="C2938" s="220">
        <v>25000000</v>
      </c>
      <c r="D2938" s="220">
        <v>25000000</v>
      </c>
    </row>
    <row r="2939" spans="1:4" ht="16.5" x14ac:dyDescent="0.25">
      <c r="A2939" s="293" t="s">
        <v>1192</v>
      </c>
      <c r="B2939" s="294" t="s">
        <v>1858</v>
      </c>
      <c r="C2939" s="242">
        <v>30000000</v>
      </c>
      <c r="D2939" s="242">
        <v>30000000</v>
      </c>
    </row>
    <row r="2940" spans="1:4" ht="16.5" x14ac:dyDescent="0.3">
      <c r="A2940" s="143" t="s">
        <v>1194</v>
      </c>
      <c r="B2940" s="91" t="s">
        <v>2857</v>
      </c>
      <c r="C2940" s="242">
        <v>60000000</v>
      </c>
      <c r="D2940" s="242">
        <v>0</v>
      </c>
    </row>
    <row r="2941" spans="1:4" ht="17.25" thickBot="1" x14ac:dyDescent="0.35">
      <c r="A2941" s="143"/>
      <c r="B2941" s="94" t="s">
        <v>1124</v>
      </c>
      <c r="C2941" s="223">
        <f>SUM(C2936:C2940)</f>
        <v>140000000</v>
      </c>
      <c r="D2941" s="223">
        <f>SUM(D2936:D2940)</f>
        <v>80000000</v>
      </c>
    </row>
    <row r="2942" spans="1:4" ht="16.5" x14ac:dyDescent="0.3">
      <c r="A2942" s="143"/>
      <c r="B2942" s="94"/>
      <c r="C2942" s="282"/>
      <c r="D2942" s="282"/>
    </row>
    <row r="2943" spans="1:4" ht="16.5" x14ac:dyDescent="0.3">
      <c r="A2943" s="143"/>
      <c r="B2943" s="94"/>
      <c r="C2943" s="282"/>
      <c r="D2943" s="282"/>
    </row>
    <row r="2944" spans="1:4" ht="16.5" x14ac:dyDescent="0.3">
      <c r="A2944" s="143"/>
      <c r="B2944" s="94"/>
      <c r="C2944" s="282"/>
      <c r="D2944" s="282"/>
    </row>
    <row r="2945" spans="1:4" ht="23.25" x14ac:dyDescent="0.35">
      <c r="A2945" s="175">
        <v>86</v>
      </c>
      <c r="B2945" s="92" t="s">
        <v>0</v>
      </c>
      <c r="C2945" s="67"/>
      <c r="D2945" s="67"/>
    </row>
    <row r="2946" spans="1:4" ht="15.75" x14ac:dyDescent="0.25">
      <c r="A2946" s="209"/>
      <c r="B2946" s="94"/>
      <c r="C2946" s="3"/>
      <c r="D2946" s="3"/>
    </row>
    <row r="2947" spans="1:4" ht="15.75" x14ac:dyDescent="0.25">
      <c r="A2947" s="209"/>
      <c r="B2947" s="94" t="s">
        <v>859</v>
      </c>
      <c r="C2947" s="3"/>
      <c r="D2947" s="3"/>
    </row>
    <row r="2948" spans="1:4" ht="15.75" x14ac:dyDescent="0.25">
      <c r="A2948" s="209"/>
      <c r="B2948" s="94" t="s">
        <v>2536</v>
      </c>
      <c r="C2948" s="3"/>
      <c r="D2948" s="3"/>
    </row>
    <row r="2949" spans="1:4" ht="15.75" x14ac:dyDescent="0.25">
      <c r="A2949" s="209"/>
      <c r="B2949" s="94"/>
      <c r="C2949" s="3"/>
      <c r="D2949" s="3"/>
    </row>
    <row r="2950" spans="1:4" ht="16.5" x14ac:dyDescent="0.3">
      <c r="A2950" s="176" t="s">
        <v>861</v>
      </c>
      <c r="B2950" s="96" t="s">
        <v>4</v>
      </c>
      <c r="C2950" s="9" t="s">
        <v>5</v>
      </c>
      <c r="D2950" s="9" t="s">
        <v>5</v>
      </c>
    </row>
    <row r="2951" spans="1:4" ht="16.5" x14ac:dyDescent="0.3">
      <c r="A2951" s="177" t="s">
        <v>6</v>
      </c>
      <c r="B2951" s="98"/>
      <c r="C2951" s="5" t="s">
        <v>7</v>
      </c>
      <c r="D2951" s="5" t="s">
        <v>7</v>
      </c>
    </row>
    <row r="2952" spans="1:4" ht="16.5" x14ac:dyDescent="0.3">
      <c r="A2952" s="145"/>
      <c r="B2952" s="98"/>
      <c r="C2952" s="5">
        <v>2011</v>
      </c>
      <c r="D2952" s="5">
        <v>2012</v>
      </c>
    </row>
    <row r="2953" spans="1:4" ht="17.25" thickBot="1" x14ac:dyDescent="0.35">
      <c r="A2953" s="178"/>
      <c r="B2953" s="103"/>
      <c r="C2953" s="13" t="s">
        <v>299</v>
      </c>
      <c r="D2953" s="13" t="s">
        <v>299</v>
      </c>
    </row>
    <row r="2954" spans="1:4" ht="16.5" x14ac:dyDescent="0.3">
      <c r="A2954" s="145"/>
      <c r="B2954" s="115" t="s">
        <v>2858</v>
      </c>
      <c r="C2954" s="5"/>
      <c r="D2954" s="5"/>
    </row>
    <row r="2955" spans="1:4" ht="16.5" x14ac:dyDescent="0.25">
      <c r="A2955" s="295">
        <v>104</v>
      </c>
      <c r="B2955" s="238" t="s">
        <v>2859</v>
      </c>
      <c r="C2955" s="288">
        <v>90000000</v>
      </c>
      <c r="D2955" s="288">
        <v>97000000</v>
      </c>
    </row>
    <row r="2956" spans="1:4" ht="16.5" x14ac:dyDescent="0.25">
      <c r="A2956" s="295">
        <v>105</v>
      </c>
      <c r="B2956" s="238" t="s">
        <v>2860</v>
      </c>
      <c r="C2956" s="288">
        <v>28000000</v>
      </c>
      <c r="D2956" s="288">
        <v>80500000</v>
      </c>
    </row>
    <row r="2957" spans="1:4" ht="16.5" x14ac:dyDescent="0.25">
      <c r="A2957" s="295">
        <v>106</v>
      </c>
      <c r="B2957" s="238" t="s">
        <v>2861</v>
      </c>
      <c r="C2957" s="288">
        <v>13000000</v>
      </c>
      <c r="D2957" s="288">
        <v>10000000</v>
      </c>
    </row>
    <row r="2958" spans="1:4" ht="31.5" x14ac:dyDescent="0.25">
      <c r="A2958" s="295">
        <v>107</v>
      </c>
      <c r="B2958" s="238" t="s">
        <v>2862</v>
      </c>
      <c r="C2958" s="288">
        <v>63000000</v>
      </c>
      <c r="D2958" s="288">
        <v>50000000</v>
      </c>
    </row>
    <row r="2959" spans="1:4" ht="16.5" x14ac:dyDescent="0.25">
      <c r="A2959" s="295">
        <v>108</v>
      </c>
      <c r="B2959" s="238" t="s">
        <v>2863</v>
      </c>
      <c r="C2959" s="296">
        <v>5000000</v>
      </c>
      <c r="D2959" s="296">
        <v>0</v>
      </c>
    </row>
    <row r="2960" spans="1:4" ht="31.5" x14ac:dyDescent="0.25">
      <c r="A2960" s="295">
        <v>109</v>
      </c>
      <c r="B2960" s="238" t="s">
        <v>2864</v>
      </c>
      <c r="C2960" s="288">
        <v>5000000</v>
      </c>
      <c r="D2960" s="288">
        <v>5000000</v>
      </c>
    </row>
    <row r="2961" spans="1:4" ht="16.5" x14ac:dyDescent="0.25">
      <c r="A2961" s="295">
        <v>110</v>
      </c>
      <c r="B2961" s="238" t="s">
        <v>2865</v>
      </c>
      <c r="C2961" s="288">
        <v>10000000</v>
      </c>
      <c r="D2961" s="288">
        <v>12000000</v>
      </c>
    </row>
    <row r="2962" spans="1:4" ht="16.5" x14ac:dyDescent="0.25">
      <c r="A2962" s="295">
        <v>111</v>
      </c>
      <c r="B2962" s="238" t="s">
        <v>2037</v>
      </c>
      <c r="C2962" s="288">
        <v>4950000</v>
      </c>
      <c r="D2962" s="288">
        <v>13000000</v>
      </c>
    </row>
    <row r="2963" spans="1:4" ht="16.5" x14ac:dyDescent="0.25">
      <c r="A2963" s="295">
        <v>112</v>
      </c>
      <c r="B2963" s="238" t="s">
        <v>2866</v>
      </c>
      <c r="C2963" s="288">
        <v>3600000</v>
      </c>
      <c r="D2963" s="288">
        <v>3600000</v>
      </c>
    </row>
    <row r="2964" spans="1:4" ht="16.5" x14ac:dyDescent="0.3">
      <c r="A2964" s="145">
        <v>113</v>
      </c>
      <c r="B2964" s="239" t="s">
        <v>2867</v>
      </c>
      <c r="C2964" s="288">
        <v>0</v>
      </c>
      <c r="D2964" s="288">
        <v>0</v>
      </c>
    </row>
    <row r="2965" spans="1:4" ht="16.5" x14ac:dyDescent="0.25">
      <c r="A2965" s="295">
        <v>114</v>
      </c>
      <c r="B2965" s="238" t="s">
        <v>2868</v>
      </c>
      <c r="C2965" s="288">
        <v>2000000</v>
      </c>
      <c r="D2965" s="288">
        <v>18200000</v>
      </c>
    </row>
    <row r="2966" spans="1:4" ht="16.5" x14ac:dyDescent="0.25">
      <c r="A2966" s="295">
        <v>115</v>
      </c>
      <c r="B2966" s="238" t="s">
        <v>2869</v>
      </c>
      <c r="C2966" s="224">
        <v>0</v>
      </c>
      <c r="D2966" s="224">
        <v>0</v>
      </c>
    </row>
    <row r="2967" spans="1:4" ht="16.5" x14ac:dyDescent="0.3">
      <c r="A2967" s="143">
        <v>116</v>
      </c>
      <c r="B2967" s="91" t="s">
        <v>2870</v>
      </c>
      <c r="C2967" s="242">
        <v>25000000</v>
      </c>
      <c r="D2967" s="242">
        <v>12000000</v>
      </c>
    </row>
    <row r="2968" spans="1:4" ht="16.5" x14ac:dyDescent="0.3">
      <c r="A2968" s="143"/>
      <c r="B2968" s="91" t="s">
        <v>2871</v>
      </c>
      <c r="C2968" s="242">
        <v>0</v>
      </c>
      <c r="D2968" s="242">
        <v>15000000</v>
      </c>
    </row>
    <row r="2969" spans="1:4" ht="16.5" x14ac:dyDescent="0.3">
      <c r="A2969" s="143"/>
      <c r="B2969" s="91" t="s">
        <v>2872</v>
      </c>
      <c r="C2969" s="242">
        <v>0</v>
      </c>
      <c r="D2969" s="242">
        <v>3000000</v>
      </c>
    </row>
    <row r="2970" spans="1:4" ht="16.5" x14ac:dyDescent="0.3">
      <c r="A2970" s="143"/>
      <c r="B2970" s="91"/>
      <c r="C2970" s="242"/>
      <c r="D2970" s="242"/>
    </row>
    <row r="2971" spans="1:4" ht="17.25" thickBot="1" x14ac:dyDescent="0.35">
      <c r="A2971" s="143"/>
      <c r="B2971" s="94" t="s">
        <v>1124</v>
      </c>
      <c r="C2971" s="223">
        <f>SUM(C2955:C2967)</f>
        <v>249550000</v>
      </c>
      <c r="D2971" s="223">
        <f>SUM(D2955:D2970)</f>
        <v>319300000</v>
      </c>
    </row>
    <row r="2972" spans="1:4" ht="16.5" x14ac:dyDescent="0.3">
      <c r="A2972" s="143"/>
      <c r="B2972" s="106" t="s">
        <v>2873</v>
      </c>
      <c r="C2972" s="3"/>
      <c r="D2972" s="3"/>
    </row>
    <row r="2973" spans="1:4" ht="16.5" x14ac:dyDescent="0.3">
      <c r="A2973" s="143">
        <v>117</v>
      </c>
      <c r="B2973" s="91" t="s">
        <v>2874</v>
      </c>
      <c r="C2973" s="3"/>
      <c r="D2973" s="3"/>
    </row>
    <row r="2974" spans="1:4" ht="16.5" x14ac:dyDescent="0.3">
      <c r="A2974" s="143"/>
      <c r="B2974" s="91" t="s">
        <v>2875</v>
      </c>
      <c r="C2974" s="220">
        <v>7500000</v>
      </c>
      <c r="D2974" s="220">
        <v>8500000</v>
      </c>
    </row>
    <row r="2975" spans="1:4" ht="16.5" x14ac:dyDescent="0.3">
      <c r="A2975" s="143">
        <v>118</v>
      </c>
      <c r="B2975" s="91" t="s">
        <v>2876</v>
      </c>
      <c r="C2975" s="26"/>
      <c r="D2975" s="26">
        <v>0</v>
      </c>
    </row>
    <row r="2976" spans="1:4" ht="16.5" x14ac:dyDescent="0.3">
      <c r="A2976" s="143">
        <v>119</v>
      </c>
      <c r="B2976" s="91" t="s">
        <v>2877</v>
      </c>
      <c r="C2976" s="220">
        <v>7500000</v>
      </c>
      <c r="D2976" s="220">
        <v>7500000</v>
      </c>
    </row>
    <row r="2977" spans="1:4" ht="16.5" x14ac:dyDescent="0.3">
      <c r="A2977" s="143">
        <v>120</v>
      </c>
      <c r="B2977" s="91" t="s">
        <v>2878</v>
      </c>
      <c r="C2977" s="220">
        <v>5000000</v>
      </c>
      <c r="D2977" s="220">
        <v>4500000</v>
      </c>
    </row>
    <row r="2978" spans="1:4" ht="16.5" x14ac:dyDescent="0.3">
      <c r="A2978" s="143">
        <v>121</v>
      </c>
      <c r="B2978" s="91" t="s">
        <v>2879</v>
      </c>
      <c r="C2978" s="220">
        <v>5000000</v>
      </c>
      <c r="D2978" s="220">
        <v>5000000</v>
      </c>
    </row>
    <row r="2979" spans="1:4" ht="16.5" x14ac:dyDescent="0.3">
      <c r="A2979" s="143">
        <v>122</v>
      </c>
      <c r="B2979" s="91" t="s">
        <v>2880</v>
      </c>
      <c r="C2979" s="230">
        <v>10000000</v>
      </c>
      <c r="D2979" s="230">
        <v>11000000</v>
      </c>
    </row>
    <row r="2980" spans="1:4" ht="16.5" x14ac:dyDescent="0.3">
      <c r="A2980" s="143">
        <v>123</v>
      </c>
      <c r="B2980" s="91" t="s">
        <v>2881</v>
      </c>
      <c r="C2980" s="220">
        <v>8000000</v>
      </c>
      <c r="D2980" s="220">
        <v>4000000</v>
      </c>
    </row>
    <row r="2981" spans="1:4" ht="16.5" x14ac:dyDescent="0.3">
      <c r="A2981" s="143">
        <v>124</v>
      </c>
      <c r="B2981" s="91" t="s">
        <v>2882</v>
      </c>
      <c r="C2981" s="230">
        <v>7000000</v>
      </c>
      <c r="D2981" s="230">
        <v>6500000</v>
      </c>
    </row>
    <row r="2982" spans="1:4" ht="16.5" x14ac:dyDescent="0.3">
      <c r="A2982" s="143">
        <v>125</v>
      </c>
      <c r="B2982" s="91" t="s">
        <v>2883</v>
      </c>
      <c r="C2982" s="230">
        <v>2000000</v>
      </c>
      <c r="D2982" s="230">
        <v>0</v>
      </c>
    </row>
    <row r="2983" spans="1:4" ht="16.5" x14ac:dyDescent="0.3">
      <c r="A2983" s="143">
        <v>126</v>
      </c>
      <c r="B2983" s="91" t="s">
        <v>2884</v>
      </c>
      <c r="C2983" s="220">
        <v>150000000</v>
      </c>
      <c r="D2983" s="220">
        <v>109000000</v>
      </c>
    </row>
    <row r="2984" spans="1:4" ht="16.5" x14ac:dyDescent="0.3">
      <c r="A2984" s="143">
        <v>127</v>
      </c>
      <c r="B2984" s="91" t="s">
        <v>2885</v>
      </c>
      <c r="C2984" s="230">
        <v>144000000</v>
      </c>
      <c r="D2984" s="230">
        <v>79240000</v>
      </c>
    </row>
    <row r="2985" spans="1:4" ht="16.5" x14ac:dyDescent="0.3">
      <c r="A2985" s="143">
        <v>128</v>
      </c>
      <c r="B2985" s="91" t="s">
        <v>2886</v>
      </c>
      <c r="C2985" s="230">
        <v>0</v>
      </c>
      <c r="D2985" s="230">
        <v>0</v>
      </c>
    </row>
    <row r="2986" spans="1:4" ht="16.5" x14ac:dyDescent="0.3">
      <c r="A2986" s="143">
        <v>129</v>
      </c>
      <c r="B2986" s="91" t="s">
        <v>2887</v>
      </c>
      <c r="C2986" s="230">
        <v>4000000</v>
      </c>
      <c r="D2986" s="230">
        <v>5000000</v>
      </c>
    </row>
    <row r="2987" spans="1:4" ht="17.25" thickBot="1" x14ac:dyDescent="0.35">
      <c r="A2987" s="143"/>
      <c r="B2987" s="94" t="s">
        <v>2512</v>
      </c>
      <c r="C2987" s="223">
        <f>SUM(C2972:C2986)</f>
        <v>350000000</v>
      </c>
      <c r="D2987" s="223">
        <f>SUM(D2972:D2986)</f>
        <v>240240000</v>
      </c>
    </row>
    <row r="2988" spans="1:4" x14ac:dyDescent="0.25">
      <c r="A2988" s="175"/>
    </row>
    <row r="2989" spans="1:4" ht="16.5" x14ac:dyDescent="0.3">
      <c r="A2989" s="143"/>
      <c r="B2989" s="106" t="s">
        <v>2888</v>
      </c>
      <c r="C2989" s="288"/>
      <c r="D2989" s="288"/>
    </row>
    <row r="2990" spans="1:4" ht="16.5" x14ac:dyDescent="0.25">
      <c r="A2990" s="295">
        <v>130</v>
      </c>
      <c r="B2990" s="267" t="s">
        <v>2889</v>
      </c>
      <c r="C2990" s="288">
        <v>5500000</v>
      </c>
      <c r="D2990" s="288">
        <v>10000000</v>
      </c>
    </row>
    <row r="2991" spans="1:4" ht="16.5" x14ac:dyDescent="0.25">
      <c r="A2991" s="295" t="s">
        <v>2890</v>
      </c>
      <c r="B2991" s="267" t="s">
        <v>2891</v>
      </c>
      <c r="C2991" s="288">
        <v>0</v>
      </c>
      <c r="D2991" s="288">
        <v>5000000</v>
      </c>
    </row>
    <row r="2992" spans="1:4" ht="16.5" x14ac:dyDescent="0.25">
      <c r="A2992" s="295">
        <v>131</v>
      </c>
      <c r="B2992" s="267" t="s">
        <v>2892</v>
      </c>
      <c r="C2992" s="288">
        <v>13000000</v>
      </c>
      <c r="D2992" s="288">
        <v>17000000</v>
      </c>
    </row>
    <row r="2993" spans="1:4" ht="16.5" x14ac:dyDescent="0.25">
      <c r="A2993" s="295">
        <v>132</v>
      </c>
      <c r="B2993" s="267" t="s">
        <v>2893</v>
      </c>
      <c r="C2993" s="288">
        <v>20000000</v>
      </c>
      <c r="D2993" s="288">
        <v>16000000</v>
      </c>
    </row>
    <row r="2994" spans="1:4" ht="16.5" x14ac:dyDescent="0.25">
      <c r="A2994" s="295">
        <v>133</v>
      </c>
      <c r="B2994" s="267" t="s">
        <v>2894</v>
      </c>
      <c r="C2994" s="288">
        <v>4500000</v>
      </c>
      <c r="D2994" s="288">
        <v>2000000</v>
      </c>
    </row>
    <row r="2995" spans="1:4" ht="16.5" x14ac:dyDescent="0.25">
      <c r="A2995" s="295">
        <v>134</v>
      </c>
      <c r="B2995" s="267" t="s">
        <v>2895</v>
      </c>
      <c r="C2995" s="28">
        <v>3000000</v>
      </c>
      <c r="D2995" s="28">
        <v>2000000</v>
      </c>
    </row>
    <row r="2996" spans="1:4" ht="16.5" x14ac:dyDescent="0.25">
      <c r="A2996" s="295">
        <v>135</v>
      </c>
      <c r="B2996" s="267" t="s">
        <v>2896</v>
      </c>
      <c r="C2996" s="242">
        <v>2000000</v>
      </c>
      <c r="D2996" s="242">
        <v>8000000</v>
      </c>
    </row>
    <row r="2997" spans="1:4" ht="16.5" x14ac:dyDescent="0.25">
      <c r="A2997" s="295">
        <v>136</v>
      </c>
      <c r="B2997" s="267" t="s">
        <v>2897</v>
      </c>
      <c r="C2997" s="242">
        <v>12000000</v>
      </c>
      <c r="D2997" s="242">
        <v>9000000</v>
      </c>
    </row>
    <row r="2998" spans="1:4" ht="16.5" x14ac:dyDescent="0.3">
      <c r="A2998" s="143"/>
      <c r="B2998" s="91"/>
      <c r="C2998" s="56"/>
      <c r="D2998" s="56"/>
    </row>
    <row r="2999" spans="1:4" ht="17.25" thickBot="1" x14ac:dyDescent="0.35">
      <c r="A2999" s="143"/>
      <c r="B2999" s="94" t="s">
        <v>1581</v>
      </c>
      <c r="C2999" s="223">
        <f>SUM(C2990:C2998)</f>
        <v>60000000</v>
      </c>
      <c r="D2999" s="223">
        <f>SUM(D2990:D2998)</f>
        <v>69000000</v>
      </c>
    </row>
    <row r="3000" spans="1:4" ht="16.5" x14ac:dyDescent="0.3">
      <c r="A3000" s="143"/>
      <c r="B3000" s="94"/>
      <c r="C3000" s="224"/>
      <c r="D3000" s="224"/>
    </row>
    <row r="3001" spans="1:4" ht="23.25" x14ac:dyDescent="0.35">
      <c r="A3001" s="209"/>
      <c r="B3001" s="92" t="s">
        <v>0</v>
      </c>
      <c r="C3001" s="56"/>
      <c r="D3001" s="56">
        <v>87</v>
      </c>
    </row>
    <row r="3002" spans="1:4" ht="15.75" x14ac:dyDescent="0.25">
      <c r="A3002" s="209"/>
      <c r="B3002" s="94"/>
      <c r="C3002" s="3"/>
      <c r="D3002" s="3"/>
    </row>
    <row r="3003" spans="1:4" ht="15.75" x14ac:dyDescent="0.25">
      <c r="A3003" s="209"/>
      <c r="B3003" s="94" t="s">
        <v>859</v>
      </c>
      <c r="C3003" s="3"/>
      <c r="D3003" s="3"/>
    </row>
    <row r="3004" spans="1:4" ht="15.75" x14ac:dyDescent="0.25">
      <c r="A3004" s="209"/>
      <c r="B3004" s="94" t="s">
        <v>2536</v>
      </c>
      <c r="C3004" s="3"/>
      <c r="D3004" s="3"/>
    </row>
    <row r="3005" spans="1:4" ht="15.75" x14ac:dyDescent="0.25">
      <c r="A3005" s="209"/>
      <c r="B3005" s="94"/>
      <c r="C3005" s="3"/>
      <c r="D3005" s="3"/>
    </row>
    <row r="3006" spans="1:4" ht="16.5" x14ac:dyDescent="0.3">
      <c r="A3006" s="176" t="s">
        <v>861</v>
      </c>
      <c r="B3006" s="96" t="s">
        <v>4</v>
      </c>
      <c r="C3006" s="9" t="s">
        <v>5</v>
      </c>
      <c r="D3006" s="9" t="s">
        <v>5</v>
      </c>
    </row>
    <row r="3007" spans="1:4" ht="16.5" x14ac:dyDescent="0.3">
      <c r="A3007" s="177" t="s">
        <v>6</v>
      </c>
      <c r="B3007" s="98"/>
      <c r="C3007" s="5" t="s">
        <v>7</v>
      </c>
      <c r="D3007" s="5" t="s">
        <v>7</v>
      </c>
    </row>
    <row r="3008" spans="1:4" ht="16.5" x14ac:dyDescent="0.3">
      <c r="A3008" s="145"/>
      <c r="B3008" s="98"/>
      <c r="C3008" s="5">
        <v>2011</v>
      </c>
      <c r="D3008" s="5">
        <v>2012</v>
      </c>
    </row>
    <row r="3009" spans="1:4" ht="17.25" thickBot="1" x14ac:dyDescent="0.35">
      <c r="A3009" s="178"/>
      <c r="B3009" s="103"/>
      <c r="C3009" s="13" t="s">
        <v>299</v>
      </c>
      <c r="D3009" s="13" t="s">
        <v>299</v>
      </c>
    </row>
    <row r="3010" spans="1:4" ht="16.5" x14ac:dyDescent="0.3">
      <c r="A3010" s="143"/>
      <c r="B3010" s="106" t="s">
        <v>2898</v>
      </c>
      <c r="C3010" s="288"/>
      <c r="D3010" s="288"/>
    </row>
    <row r="3011" spans="1:4" ht="16.5" x14ac:dyDescent="0.3">
      <c r="A3011" s="143">
        <v>137</v>
      </c>
      <c r="B3011" s="238" t="s">
        <v>2899</v>
      </c>
      <c r="C3011" s="288">
        <v>7000000</v>
      </c>
      <c r="D3011" s="288">
        <v>10000000</v>
      </c>
    </row>
    <row r="3012" spans="1:4" ht="16.5" x14ac:dyDescent="0.25">
      <c r="A3012" s="295">
        <v>138</v>
      </c>
      <c r="B3012" s="238" t="s">
        <v>2900</v>
      </c>
      <c r="C3012" s="288">
        <v>15000000</v>
      </c>
      <c r="D3012" s="288">
        <v>20000000</v>
      </c>
    </row>
    <row r="3013" spans="1:4" ht="16.5" x14ac:dyDescent="0.25">
      <c r="A3013" s="295">
        <v>139</v>
      </c>
      <c r="B3013" s="238" t="s">
        <v>2901</v>
      </c>
      <c r="C3013" s="288">
        <v>30000000</v>
      </c>
      <c r="D3013" s="288">
        <v>50000000</v>
      </c>
    </row>
    <row r="3014" spans="1:4" ht="16.5" x14ac:dyDescent="0.25">
      <c r="A3014" s="295">
        <v>140</v>
      </c>
      <c r="B3014" s="238" t="s">
        <v>2902</v>
      </c>
      <c r="C3014" s="288">
        <v>2000000</v>
      </c>
      <c r="D3014" s="288">
        <v>1000000</v>
      </c>
    </row>
    <row r="3015" spans="1:4" ht="16.5" x14ac:dyDescent="0.25">
      <c r="A3015" s="295">
        <v>141</v>
      </c>
      <c r="B3015" s="238" t="s">
        <v>2903</v>
      </c>
      <c r="C3015" s="288">
        <v>2500000</v>
      </c>
      <c r="D3015" s="288">
        <v>0</v>
      </c>
    </row>
    <row r="3016" spans="1:4" ht="16.5" x14ac:dyDescent="0.25">
      <c r="A3016" s="295"/>
      <c r="B3016" s="238" t="s">
        <v>2904</v>
      </c>
      <c r="C3016" s="220">
        <v>16000000</v>
      </c>
      <c r="D3016" s="220">
        <v>16500000</v>
      </c>
    </row>
    <row r="3017" spans="1:4" ht="16.5" x14ac:dyDescent="0.25">
      <c r="A3017" s="295"/>
      <c r="B3017" s="91"/>
      <c r="C3017" s="3"/>
      <c r="D3017" s="3"/>
    </row>
    <row r="3018" spans="1:4" ht="17.25" thickBot="1" x14ac:dyDescent="0.35">
      <c r="A3018" s="143"/>
      <c r="B3018" s="94" t="s">
        <v>1124</v>
      </c>
      <c r="C3018" s="297">
        <f>SUM(C3011:C3016)</f>
        <v>72500000</v>
      </c>
      <c r="D3018" s="297">
        <f>SUM(D3011:D3016)</f>
        <v>97500000</v>
      </c>
    </row>
    <row r="3019" spans="1:4" ht="16.5" x14ac:dyDescent="0.3">
      <c r="A3019" s="143">
        <v>142</v>
      </c>
      <c r="B3019" s="106" t="s">
        <v>2905</v>
      </c>
      <c r="C3019" s="3"/>
      <c r="D3019" s="3"/>
    </row>
    <row r="3020" spans="1:4" ht="15.75" x14ac:dyDescent="0.25">
      <c r="A3020" s="209"/>
      <c r="B3020" s="91" t="s">
        <v>2906</v>
      </c>
    </row>
    <row r="3021" spans="1:4" ht="15.75" x14ac:dyDescent="0.25">
      <c r="A3021" s="209"/>
      <c r="B3021" s="91" t="s">
        <v>2907</v>
      </c>
      <c r="C3021" s="288"/>
      <c r="D3021" s="288"/>
    </row>
    <row r="3022" spans="1:4" ht="15.75" x14ac:dyDescent="0.25">
      <c r="A3022" s="209"/>
      <c r="B3022" s="91" t="s">
        <v>2908</v>
      </c>
      <c r="C3022" s="288">
        <v>10000000</v>
      </c>
      <c r="D3022" s="288">
        <v>36332000</v>
      </c>
    </row>
    <row r="3023" spans="1:4" ht="15.75" x14ac:dyDescent="0.25">
      <c r="A3023" s="209"/>
      <c r="B3023" s="91" t="s">
        <v>2909</v>
      </c>
      <c r="C3023" s="288">
        <v>10000000</v>
      </c>
      <c r="D3023" s="288">
        <v>3000000</v>
      </c>
    </row>
    <row r="3024" spans="1:4" ht="16.5" x14ac:dyDescent="0.3">
      <c r="A3024" s="143"/>
      <c r="B3024" s="91" t="s">
        <v>2910</v>
      </c>
      <c r="C3024" s="288">
        <v>15000000</v>
      </c>
      <c r="D3024" s="288">
        <v>5000000</v>
      </c>
    </row>
    <row r="3025" spans="1:4" ht="16.5" x14ac:dyDescent="0.3">
      <c r="A3025" s="143"/>
      <c r="B3025" s="91" t="s">
        <v>2911</v>
      </c>
      <c r="C3025" s="220">
        <v>1500000</v>
      </c>
      <c r="D3025" s="220">
        <v>4000000</v>
      </c>
    </row>
    <row r="3026" spans="1:4" ht="16.5" x14ac:dyDescent="0.3">
      <c r="A3026" s="143"/>
      <c r="B3026" s="91" t="s">
        <v>2912</v>
      </c>
      <c r="C3026" s="220">
        <v>1000000</v>
      </c>
      <c r="D3026" s="220">
        <v>1000000</v>
      </c>
    </row>
    <row r="3027" spans="1:4" ht="16.5" x14ac:dyDescent="0.3">
      <c r="A3027" s="143"/>
      <c r="B3027" s="91" t="s">
        <v>2913</v>
      </c>
      <c r="C3027" s="220">
        <v>0</v>
      </c>
      <c r="D3027" s="220">
        <v>7668000</v>
      </c>
    </row>
    <row r="3028" spans="1:4" ht="16.5" x14ac:dyDescent="0.3">
      <c r="A3028" s="143"/>
      <c r="B3028" s="91" t="s">
        <v>2914</v>
      </c>
      <c r="C3028" s="242">
        <v>1500000</v>
      </c>
      <c r="D3028" s="242">
        <v>0</v>
      </c>
    </row>
    <row r="3029" spans="1:4" ht="17.25" thickBot="1" x14ac:dyDescent="0.35">
      <c r="A3029" s="143"/>
      <c r="B3029" s="94" t="s">
        <v>1124</v>
      </c>
      <c r="C3029" s="223">
        <f>SUM(C3021:C3028)</f>
        <v>39000000</v>
      </c>
      <c r="D3029" s="223">
        <f>SUM(D3021:D3028)</f>
        <v>57000000</v>
      </c>
    </row>
    <row r="3030" spans="1:4" ht="16.5" x14ac:dyDescent="0.3">
      <c r="A3030" s="143"/>
      <c r="B3030" s="94"/>
      <c r="C3030" s="224"/>
      <c r="D3030" s="224"/>
    </row>
    <row r="3031" spans="1:4" ht="16.5" x14ac:dyDescent="0.3">
      <c r="A3031" s="143">
        <v>143</v>
      </c>
      <c r="B3031" s="106" t="s">
        <v>2915</v>
      </c>
      <c r="C3031" s="288"/>
      <c r="D3031" s="288"/>
    </row>
    <row r="3032" spans="1:4" ht="16.5" x14ac:dyDescent="0.3">
      <c r="A3032" s="143"/>
      <c r="B3032" s="91" t="s">
        <v>2916</v>
      </c>
      <c r="C3032" s="28"/>
      <c r="D3032" s="28"/>
    </row>
    <row r="3033" spans="1:4" ht="16.5" x14ac:dyDescent="0.3">
      <c r="A3033" s="143"/>
      <c r="B3033" s="91" t="s">
        <v>2917</v>
      </c>
      <c r="C3033" s="111"/>
      <c r="D3033" s="111"/>
    </row>
    <row r="3034" spans="1:4" ht="16.5" x14ac:dyDescent="0.3">
      <c r="A3034" s="143"/>
      <c r="B3034" s="91" t="s">
        <v>2918</v>
      </c>
      <c r="C3034" s="28">
        <v>15000000</v>
      </c>
      <c r="D3034" s="28">
        <v>13000000</v>
      </c>
    </row>
    <row r="3035" spans="1:4" ht="16.5" x14ac:dyDescent="0.3">
      <c r="A3035" s="143"/>
      <c r="B3035" s="91" t="s">
        <v>2919</v>
      </c>
      <c r="C3035" s="288">
        <v>2000000</v>
      </c>
      <c r="D3035" s="288">
        <v>2000000</v>
      </c>
    </row>
    <row r="3036" spans="1:4" ht="16.5" x14ac:dyDescent="0.3">
      <c r="A3036" s="143"/>
      <c r="B3036" s="91" t="s">
        <v>2920</v>
      </c>
      <c r="C3036" s="288">
        <v>8000000</v>
      </c>
      <c r="D3036" s="288">
        <v>25000000</v>
      </c>
    </row>
    <row r="3037" spans="1:4" ht="16.5" x14ac:dyDescent="0.3">
      <c r="A3037" s="143"/>
      <c r="B3037" s="91" t="s">
        <v>2921</v>
      </c>
      <c r="C3037" s="28">
        <v>5000000</v>
      </c>
      <c r="D3037" s="28">
        <v>5000000</v>
      </c>
    </row>
    <row r="3038" spans="1:4" ht="17.25" thickBot="1" x14ac:dyDescent="0.35">
      <c r="A3038" s="143"/>
      <c r="B3038" s="94" t="s">
        <v>1124</v>
      </c>
      <c r="C3038" s="223">
        <f>SUM(C3034:C3037)</f>
        <v>30000000</v>
      </c>
      <c r="D3038" s="223">
        <f>SUM(D3034:D3037)</f>
        <v>45000000</v>
      </c>
    </row>
    <row r="3039" spans="1:4" ht="16.5" x14ac:dyDescent="0.3">
      <c r="A3039" s="143">
        <v>144</v>
      </c>
      <c r="B3039" s="106" t="s">
        <v>1755</v>
      </c>
      <c r="C3039" s="28"/>
      <c r="D3039" s="28"/>
    </row>
    <row r="3040" spans="1:4" ht="16.5" x14ac:dyDescent="0.3">
      <c r="A3040" s="143"/>
      <c r="B3040" s="91" t="s">
        <v>2922</v>
      </c>
      <c r="C3040" s="28"/>
      <c r="D3040" s="28"/>
    </row>
    <row r="3041" spans="1:4" ht="16.5" x14ac:dyDescent="0.3">
      <c r="A3041" s="143"/>
      <c r="B3041" s="91" t="s">
        <v>2923</v>
      </c>
      <c r="C3041" s="28">
        <v>1500000</v>
      </c>
      <c r="D3041" s="28">
        <v>10000000</v>
      </c>
    </row>
    <row r="3042" spans="1:4" ht="16.5" x14ac:dyDescent="0.3">
      <c r="A3042" s="143"/>
      <c r="B3042" s="91" t="s">
        <v>4348</v>
      </c>
      <c r="C3042" s="28">
        <v>15000000</v>
      </c>
      <c r="D3042" s="28">
        <v>28630000</v>
      </c>
    </row>
    <row r="3043" spans="1:4" ht="16.5" x14ac:dyDescent="0.3">
      <c r="A3043" s="143"/>
      <c r="B3043" s="91" t="s">
        <v>2924</v>
      </c>
      <c r="C3043" s="28">
        <v>200000</v>
      </c>
      <c r="D3043" s="28">
        <v>200000</v>
      </c>
    </row>
    <row r="3044" spans="1:4" ht="16.5" x14ac:dyDescent="0.3">
      <c r="A3044" s="143"/>
      <c r="B3044" s="91" t="s">
        <v>2925</v>
      </c>
      <c r="C3044" s="28">
        <v>200000</v>
      </c>
      <c r="D3044" s="28">
        <v>200000</v>
      </c>
    </row>
    <row r="3045" spans="1:4" ht="16.5" x14ac:dyDescent="0.3">
      <c r="A3045" s="143"/>
      <c r="B3045" s="91" t="s">
        <v>2926</v>
      </c>
      <c r="C3045" s="28">
        <v>700000</v>
      </c>
      <c r="D3045" s="28">
        <v>15000000</v>
      </c>
    </row>
    <row r="3046" spans="1:4" ht="16.5" x14ac:dyDescent="0.3">
      <c r="A3046" s="143"/>
      <c r="B3046" s="91" t="s">
        <v>2927</v>
      </c>
      <c r="C3046" s="28">
        <v>750000</v>
      </c>
      <c r="D3046" s="28">
        <v>20000000</v>
      </c>
    </row>
    <row r="3047" spans="1:4" ht="16.5" x14ac:dyDescent="0.3">
      <c r="A3047" s="143"/>
      <c r="B3047" s="91" t="s">
        <v>2928</v>
      </c>
      <c r="C3047" s="28">
        <v>500000</v>
      </c>
      <c r="D3047" s="28">
        <v>3000000</v>
      </c>
    </row>
    <row r="3048" spans="1:4" ht="16.5" x14ac:dyDescent="0.3">
      <c r="A3048" s="143"/>
      <c r="B3048" s="91" t="s">
        <v>2929</v>
      </c>
      <c r="C3048" s="242">
        <v>1000000</v>
      </c>
      <c r="D3048" s="242">
        <v>2000000</v>
      </c>
    </row>
    <row r="3049" spans="1:4" ht="16.5" x14ac:dyDescent="0.3">
      <c r="A3049" s="143"/>
      <c r="B3049" s="91" t="s">
        <v>2930</v>
      </c>
      <c r="C3049" s="28">
        <v>150000</v>
      </c>
      <c r="D3049" s="28">
        <v>150000</v>
      </c>
    </row>
    <row r="3050" spans="1:4" ht="17.25" thickBot="1" x14ac:dyDescent="0.35">
      <c r="A3050" s="143"/>
      <c r="B3050" s="94" t="s">
        <v>1124</v>
      </c>
      <c r="C3050" s="231">
        <f>SUM(C3041:C3049)</f>
        <v>20000000</v>
      </c>
      <c r="D3050" s="231">
        <f>SUM(D3041:D3049)</f>
        <v>79180000</v>
      </c>
    </row>
    <row r="3051" spans="1:4" ht="16.5" x14ac:dyDescent="0.3">
      <c r="A3051" s="143"/>
      <c r="B3051" s="94"/>
      <c r="C3051" s="248"/>
      <c r="D3051" s="248"/>
    </row>
    <row r="3052" spans="1:4" ht="23.25" x14ac:dyDescent="0.35">
      <c r="A3052" s="175">
        <v>88</v>
      </c>
      <c r="B3052" s="92" t="s">
        <v>0</v>
      </c>
      <c r="C3052" s="67"/>
      <c r="D3052" s="67"/>
    </row>
    <row r="3053" spans="1:4" ht="15.75" x14ac:dyDescent="0.25">
      <c r="A3053" s="209"/>
      <c r="B3053" s="94"/>
      <c r="C3053" s="3"/>
      <c r="D3053" s="3"/>
    </row>
    <row r="3054" spans="1:4" ht="15.75" x14ac:dyDescent="0.25">
      <c r="A3054" s="209"/>
      <c r="B3054" s="94" t="s">
        <v>859</v>
      </c>
      <c r="C3054" s="3"/>
      <c r="D3054" s="3"/>
    </row>
    <row r="3055" spans="1:4" ht="15.75" x14ac:dyDescent="0.25">
      <c r="A3055" s="209"/>
      <c r="B3055" s="94" t="s">
        <v>2536</v>
      </c>
      <c r="C3055" s="3"/>
      <c r="D3055" s="3"/>
    </row>
    <row r="3056" spans="1:4" ht="15.75" x14ac:dyDescent="0.25">
      <c r="A3056" s="209"/>
      <c r="B3056" s="94"/>
      <c r="C3056" s="3"/>
      <c r="D3056" s="3"/>
    </row>
    <row r="3057" spans="1:4" ht="16.5" x14ac:dyDescent="0.3">
      <c r="A3057" s="176" t="s">
        <v>861</v>
      </c>
      <c r="B3057" s="96" t="s">
        <v>4</v>
      </c>
      <c r="C3057" s="9" t="s">
        <v>5</v>
      </c>
      <c r="D3057" s="9" t="s">
        <v>5</v>
      </c>
    </row>
    <row r="3058" spans="1:4" ht="16.5" x14ac:dyDescent="0.3">
      <c r="A3058" s="177" t="s">
        <v>6</v>
      </c>
      <c r="B3058" s="98"/>
      <c r="C3058" s="5" t="s">
        <v>7</v>
      </c>
      <c r="D3058" s="5" t="s">
        <v>7</v>
      </c>
    </row>
    <row r="3059" spans="1:4" ht="16.5" x14ac:dyDescent="0.3">
      <c r="A3059" s="145"/>
      <c r="B3059" s="98"/>
      <c r="C3059" s="5">
        <v>2011</v>
      </c>
      <c r="D3059" s="5">
        <v>2012</v>
      </c>
    </row>
    <row r="3060" spans="1:4" ht="17.25" thickBot="1" x14ac:dyDescent="0.35">
      <c r="A3060" s="178"/>
      <c r="B3060" s="103"/>
      <c r="C3060" s="13" t="s">
        <v>299</v>
      </c>
      <c r="D3060" s="13" t="s">
        <v>299</v>
      </c>
    </row>
    <row r="3061" spans="1:4" ht="16.5" x14ac:dyDescent="0.3">
      <c r="A3061" s="143">
        <v>145</v>
      </c>
      <c r="B3061" s="106" t="s">
        <v>2931</v>
      </c>
      <c r="C3061" s="3"/>
      <c r="D3061" s="3"/>
    </row>
    <row r="3062" spans="1:4" ht="16.5" x14ac:dyDescent="0.3">
      <c r="A3062" s="143"/>
      <c r="B3062" s="106" t="s">
        <v>2932</v>
      </c>
      <c r="C3062" s="3"/>
      <c r="D3062" s="3"/>
    </row>
    <row r="3063" spans="1:4" ht="16.5" x14ac:dyDescent="0.3">
      <c r="A3063" s="143" t="s">
        <v>106</v>
      </c>
      <c r="B3063" s="91" t="s">
        <v>2933</v>
      </c>
      <c r="C3063" s="28">
        <v>2000000</v>
      </c>
      <c r="D3063" s="28">
        <v>2000000</v>
      </c>
    </row>
    <row r="3064" spans="1:4" ht="16.5" x14ac:dyDescent="0.3">
      <c r="A3064" s="143"/>
      <c r="B3064" s="91" t="s">
        <v>2934</v>
      </c>
      <c r="C3064" s="28">
        <v>500000</v>
      </c>
      <c r="D3064" s="28">
        <v>500000</v>
      </c>
    </row>
    <row r="3065" spans="1:4" ht="16.5" x14ac:dyDescent="0.3">
      <c r="A3065" s="143"/>
      <c r="B3065" s="91" t="s">
        <v>2935</v>
      </c>
      <c r="C3065" s="220">
        <v>1500000</v>
      </c>
      <c r="D3065" s="220">
        <v>1000000</v>
      </c>
    </row>
    <row r="3066" spans="1:4" ht="16.5" x14ac:dyDescent="0.3">
      <c r="A3066" s="143" t="s">
        <v>108</v>
      </c>
      <c r="B3066" s="91" t="s">
        <v>2936</v>
      </c>
      <c r="C3066" s="220">
        <v>2000000</v>
      </c>
      <c r="D3066" s="220">
        <v>2000000</v>
      </c>
    </row>
    <row r="3067" spans="1:4" ht="16.5" x14ac:dyDescent="0.3">
      <c r="A3067" s="143" t="s">
        <v>110</v>
      </c>
      <c r="B3067" s="91" t="s">
        <v>2937</v>
      </c>
      <c r="C3067" s="220">
        <v>1600000</v>
      </c>
      <c r="D3067" s="220">
        <v>1500000</v>
      </c>
    </row>
    <row r="3068" spans="1:4" ht="16.5" x14ac:dyDescent="0.3">
      <c r="A3068" s="143" t="s">
        <v>477</v>
      </c>
      <c r="B3068" s="91" t="s">
        <v>2938</v>
      </c>
      <c r="C3068" s="220">
        <v>5000000</v>
      </c>
      <c r="D3068" s="220">
        <v>4000000</v>
      </c>
    </row>
    <row r="3069" spans="1:4" ht="16.5" x14ac:dyDescent="0.3">
      <c r="A3069" s="143" t="s">
        <v>479</v>
      </c>
      <c r="B3069" s="91" t="s">
        <v>2939</v>
      </c>
      <c r="C3069" s="220">
        <v>6300000</v>
      </c>
      <c r="D3069" s="220">
        <v>1000000</v>
      </c>
    </row>
    <row r="3070" spans="1:4" ht="16.5" x14ac:dyDescent="0.3">
      <c r="A3070" s="143" t="s">
        <v>481</v>
      </c>
      <c r="B3070" s="91" t="s">
        <v>2940</v>
      </c>
      <c r="C3070" s="220">
        <v>2000000</v>
      </c>
      <c r="D3070" s="220">
        <v>1000000</v>
      </c>
    </row>
    <row r="3071" spans="1:4" ht="16.5" x14ac:dyDescent="0.3">
      <c r="A3071" s="143"/>
      <c r="B3071" s="91" t="s">
        <v>2941</v>
      </c>
      <c r="C3071" s="220">
        <v>1100000</v>
      </c>
      <c r="D3071" s="220">
        <v>1000000</v>
      </c>
    </row>
    <row r="3072" spans="1:4" ht="16.5" x14ac:dyDescent="0.3">
      <c r="A3072" s="143" t="s">
        <v>483</v>
      </c>
      <c r="B3072" s="91" t="s">
        <v>2942</v>
      </c>
      <c r="C3072" s="220">
        <v>500000</v>
      </c>
      <c r="D3072" s="220">
        <v>0</v>
      </c>
    </row>
    <row r="3073" spans="1:4" ht="16.5" x14ac:dyDescent="0.3">
      <c r="A3073" s="143" t="s">
        <v>485</v>
      </c>
      <c r="B3073" s="91" t="s">
        <v>2943</v>
      </c>
      <c r="C3073" s="26">
        <v>500000</v>
      </c>
      <c r="D3073" s="220">
        <v>0</v>
      </c>
    </row>
    <row r="3074" spans="1:4" ht="16.5" x14ac:dyDescent="0.3">
      <c r="A3074" s="143" t="s">
        <v>487</v>
      </c>
      <c r="B3074" s="91" t="s">
        <v>2944</v>
      </c>
      <c r="C3074" s="26">
        <v>500000</v>
      </c>
      <c r="D3074" s="220">
        <v>0</v>
      </c>
    </row>
    <row r="3075" spans="1:4" ht="16.5" x14ac:dyDescent="0.3">
      <c r="A3075" s="143" t="s">
        <v>489</v>
      </c>
      <c r="B3075" s="91" t="s">
        <v>2945</v>
      </c>
      <c r="C3075" s="26">
        <v>500000</v>
      </c>
      <c r="D3075" s="220">
        <v>0</v>
      </c>
    </row>
    <row r="3076" spans="1:4" ht="16.5" x14ac:dyDescent="0.3">
      <c r="A3076" s="143"/>
      <c r="B3076" s="91" t="s">
        <v>2946</v>
      </c>
      <c r="C3076" s="26">
        <v>15000000</v>
      </c>
      <c r="D3076" s="26">
        <v>6000000</v>
      </c>
    </row>
    <row r="3077" spans="1:4" ht="16.5" x14ac:dyDescent="0.3">
      <c r="A3077" s="143"/>
      <c r="B3077" s="91" t="s">
        <v>2947</v>
      </c>
      <c r="C3077" s="242">
        <v>10000000</v>
      </c>
      <c r="D3077" s="242">
        <v>10000000</v>
      </c>
    </row>
    <row r="3078" spans="1:4" ht="16.5" x14ac:dyDescent="0.3">
      <c r="A3078" s="143"/>
      <c r="B3078" s="3"/>
      <c r="C3078" s="242"/>
      <c r="D3078" s="242"/>
    </row>
    <row r="3079" spans="1:4" ht="17.25" thickBot="1" x14ac:dyDescent="0.35">
      <c r="A3079" s="143"/>
      <c r="B3079" s="94" t="s">
        <v>1124</v>
      </c>
      <c r="C3079" s="231">
        <f>SUM(C3063:C3078)</f>
        <v>49000000</v>
      </c>
      <c r="D3079" s="231">
        <f>SUM(D3063:D3078)</f>
        <v>30000000</v>
      </c>
    </row>
    <row r="3080" spans="1:4" ht="16.5" x14ac:dyDescent="0.3">
      <c r="A3080" s="298">
        <v>146</v>
      </c>
      <c r="B3080" s="106" t="s">
        <v>2948</v>
      </c>
      <c r="C3080" s="28"/>
      <c r="D3080" s="28"/>
    </row>
    <row r="3081" spans="1:4" ht="16.5" x14ac:dyDescent="0.3">
      <c r="A3081" s="145" t="s">
        <v>106</v>
      </c>
      <c r="B3081" s="91" t="s">
        <v>2949</v>
      </c>
      <c r="C3081" s="3"/>
      <c r="D3081" s="3"/>
    </row>
    <row r="3082" spans="1:4" ht="16.5" x14ac:dyDescent="0.3">
      <c r="A3082" s="143"/>
      <c r="B3082" s="91" t="s">
        <v>2950</v>
      </c>
      <c r="C3082" s="28">
        <v>30000000</v>
      </c>
      <c r="D3082" s="28">
        <v>15000000</v>
      </c>
    </row>
    <row r="3083" spans="1:4" ht="16.5" x14ac:dyDescent="0.3">
      <c r="A3083" s="143"/>
      <c r="B3083" s="91" t="s">
        <v>2951</v>
      </c>
      <c r="C3083" s="28">
        <v>5000000</v>
      </c>
      <c r="D3083" s="28">
        <v>3000000</v>
      </c>
    </row>
    <row r="3084" spans="1:4" ht="15.75" x14ac:dyDescent="0.25">
      <c r="A3084" s="175"/>
      <c r="B3084" s="91" t="s">
        <v>2952</v>
      </c>
      <c r="C3084" s="28">
        <v>11300000</v>
      </c>
      <c r="D3084" s="28">
        <v>7000000</v>
      </c>
    </row>
    <row r="3085" spans="1:4" ht="16.5" x14ac:dyDescent="0.3">
      <c r="A3085" s="143" t="s">
        <v>108</v>
      </c>
      <c r="B3085" s="91" t="s">
        <v>2953</v>
      </c>
      <c r="C3085" s="28"/>
      <c r="D3085" s="28"/>
    </row>
    <row r="3086" spans="1:4" ht="15.75" x14ac:dyDescent="0.25">
      <c r="A3086" s="175"/>
      <c r="B3086" s="91" t="s">
        <v>2954</v>
      </c>
      <c r="C3086" s="28">
        <v>2000000</v>
      </c>
      <c r="D3086" s="28">
        <v>0</v>
      </c>
    </row>
    <row r="3087" spans="1:4" ht="16.5" x14ac:dyDescent="0.3">
      <c r="A3087" s="143" t="s">
        <v>110</v>
      </c>
      <c r="B3087" s="91" t="s">
        <v>2955</v>
      </c>
      <c r="C3087" s="28"/>
      <c r="D3087" s="28"/>
    </row>
    <row r="3088" spans="1:4" ht="15.75" x14ac:dyDescent="0.25">
      <c r="A3088" s="175"/>
      <c r="B3088" s="91" t="s">
        <v>2956</v>
      </c>
      <c r="C3088" s="28">
        <v>10000000</v>
      </c>
      <c r="D3088" s="28">
        <v>10000000</v>
      </c>
    </row>
    <row r="3089" spans="1:4" ht="16.5" x14ac:dyDescent="0.3">
      <c r="A3089" s="143" t="s">
        <v>477</v>
      </c>
      <c r="B3089" s="91" t="s">
        <v>2957</v>
      </c>
      <c r="C3089" s="28">
        <v>7500000</v>
      </c>
      <c r="D3089" s="28">
        <v>0</v>
      </c>
    </row>
    <row r="3090" spans="1:4" ht="16.5" x14ac:dyDescent="0.3">
      <c r="A3090" s="143" t="s">
        <v>479</v>
      </c>
      <c r="B3090" s="91" t="s">
        <v>2958</v>
      </c>
      <c r="C3090" s="28">
        <v>4000000</v>
      </c>
      <c r="D3090" s="28">
        <v>0</v>
      </c>
    </row>
    <row r="3091" spans="1:4" ht="16.5" x14ac:dyDescent="0.3">
      <c r="A3091" s="143" t="s">
        <v>481</v>
      </c>
      <c r="B3091" s="91" t="s">
        <v>2959</v>
      </c>
      <c r="C3091" s="28">
        <v>10000000</v>
      </c>
      <c r="D3091" s="28">
        <v>10000000</v>
      </c>
    </row>
    <row r="3092" spans="1:4" ht="16.5" x14ac:dyDescent="0.3">
      <c r="A3092" s="143" t="s">
        <v>483</v>
      </c>
      <c r="B3092" s="91" t="s">
        <v>2960</v>
      </c>
      <c r="C3092" s="28">
        <v>200000</v>
      </c>
      <c r="D3092" s="28">
        <v>200000</v>
      </c>
    </row>
    <row r="3093" spans="1:4" ht="16.5" x14ac:dyDescent="0.3">
      <c r="A3093" s="143" t="s">
        <v>485</v>
      </c>
      <c r="B3093" s="91" t="s">
        <v>2961</v>
      </c>
      <c r="C3093" s="112">
        <v>0</v>
      </c>
      <c r="D3093" s="228">
        <v>4800000</v>
      </c>
    </row>
    <row r="3094" spans="1:4" ht="17.25" thickBot="1" x14ac:dyDescent="0.35">
      <c r="A3094" s="143"/>
      <c r="B3094" s="94" t="s">
        <v>1124</v>
      </c>
      <c r="C3094" s="231">
        <f>SUM(C3082:C3093)</f>
        <v>80000000</v>
      </c>
      <c r="D3094" s="231">
        <f>SUM(D3082:D3093)</f>
        <v>50000000</v>
      </c>
    </row>
    <row r="3095" spans="1:4" ht="15.75" x14ac:dyDescent="0.25">
      <c r="A3095" s="209"/>
      <c r="B3095" s="106" t="s">
        <v>2962</v>
      </c>
      <c r="C3095" s="28"/>
      <c r="D3095" s="28"/>
    </row>
    <row r="3096" spans="1:4" ht="16.5" x14ac:dyDescent="0.3">
      <c r="A3096" s="143">
        <v>148</v>
      </c>
      <c r="B3096" s="91" t="s">
        <v>2963</v>
      </c>
      <c r="C3096" s="299">
        <v>25000000</v>
      </c>
      <c r="D3096" s="299">
        <v>24000000</v>
      </c>
    </row>
    <row r="3097" spans="1:4" ht="16.5" x14ac:dyDescent="0.3">
      <c r="A3097" s="143">
        <v>149</v>
      </c>
      <c r="B3097" s="91" t="s">
        <v>2964</v>
      </c>
      <c r="C3097" s="299">
        <v>3000000</v>
      </c>
      <c r="D3097" s="28">
        <v>0</v>
      </c>
    </row>
    <row r="3098" spans="1:4" ht="16.5" x14ac:dyDescent="0.3">
      <c r="A3098" s="143">
        <v>150</v>
      </c>
      <c r="B3098" s="91" t="s">
        <v>2965</v>
      </c>
      <c r="C3098" s="299">
        <v>1000000</v>
      </c>
      <c r="D3098" s="28">
        <v>0</v>
      </c>
    </row>
    <row r="3099" spans="1:4" ht="16.5" x14ac:dyDescent="0.3">
      <c r="A3099" s="143">
        <v>151</v>
      </c>
      <c r="B3099" s="91" t="s">
        <v>2966</v>
      </c>
      <c r="C3099" s="299">
        <v>7000000</v>
      </c>
      <c r="D3099" s="299">
        <v>7000000</v>
      </c>
    </row>
    <row r="3100" spans="1:4" ht="16.5" x14ac:dyDescent="0.3">
      <c r="A3100" s="143">
        <v>152</v>
      </c>
      <c r="B3100" s="91" t="s">
        <v>2967</v>
      </c>
      <c r="C3100" s="28">
        <v>0</v>
      </c>
      <c r="D3100" s="28">
        <v>0</v>
      </c>
    </row>
    <row r="3101" spans="1:4" ht="16.5" x14ac:dyDescent="0.3">
      <c r="A3101" s="143">
        <v>153</v>
      </c>
      <c r="B3101" s="91" t="s">
        <v>2968</v>
      </c>
      <c r="C3101" s="299">
        <v>19000000</v>
      </c>
      <c r="D3101" s="299">
        <v>40000000</v>
      </c>
    </row>
    <row r="3102" spans="1:4" ht="16.5" x14ac:dyDescent="0.3">
      <c r="A3102" s="143">
        <v>154</v>
      </c>
      <c r="B3102" s="91" t="s">
        <v>2969</v>
      </c>
      <c r="C3102" s="299">
        <v>2000000</v>
      </c>
      <c r="D3102" s="28">
        <v>0</v>
      </c>
    </row>
    <row r="3103" spans="1:4" ht="16.5" x14ac:dyDescent="0.3">
      <c r="A3103" s="143">
        <v>155</v>
      </c>
      <c r="B3103" s="91" t="s">
        <v>2970</v>
      </c>
      <c r="C3103" s="299">
        <v>7000000</v>
      </c>
      <c r="D3103" s="299">
        <v>16000000</v>
      </c>
    </row>
    <row r="3104" spans="1:4" ht="16.5" x14ac:dyDescent="0.3">
      <c r="A3104" s="143">
        <v>156</v>
      </c>
      <c r="B3104" s="91" t="s">
        <v>2971</v>
      </c>
      <c r="C3104" s="299">
        <v>500000</v>
      </c>
      <c r="D3104" s="28">
        <v>0</v>
      </c>
    </row>
    <row r="3105" spans="1:4" ht="16.5" x14ac:dyDescent="0.3">
      <c r="A3105" s="143">
        <v>157</v>
      </c>
      <c r="B3105" s="91" t="s">
        <v>2972</v>
      </c>
      <c r="C3105" s="299">
        <v>10500000</v>
      </c>
      <c r="D3105" s="28">
        <v>0</v>
      </c>
    </row>
    <row r="3106" spans="1:4" ht="16.5" x14ac:dyDescent="0.3">
      <c r="A3106" s="143">
        <v>158</v>
      </c>
      <c r="B3106" s="91" t="s">
        <v>2973</v>
      </c>
      <c r="C3106" s="299">
        <v>5000000</v>
      </c>
      <c r="D3106" s="28">
        <v>0</v>
      </c>
    </row>
    <row r="3107" spans="1:4" ht="16.5" x14ac:dyDescent="0.3">
      <c r="A3107" s="143">
        <v>159</v>
      </c>
      <c r="B3107" s="91" t="s">
        <v>2974</v>
      </c>
      <c r="C3107" s="299">
        <v>8000000</v>
      </c>
      <c r="D3107" s="28">
        <v>0</v>
      </c>
    </row>
    <row r="3108" spans="1:4" ht="16.5" x14ac:dyDescent="0.3">
      <c r="A3108" s="143">
        <v>160</v>
      </c>
      <c r="B3108" s="91" t="s">
        <v>2975</v>
      </c>
      <c r="C3108" s="28">
        <v>100000000</v>
      </c>
      <c r="D3108" s="28">
        <v>0</v>
      </c>
    </row>
    <row r="3109" spans="1:4" ht="16.5" x14ac:dyDescent="0.3">
      <c r="A3109" s="143">
        <v>161</v>
      </c>
      <c r="B3109" s="91" t="s">
        <v>2976</v>
      </c>
      <c r="C3109" s="28">
        <v>197000000</v>
      </c>
      <c r="D3109" s="28">
        <v>0</v>
      </c>
    </row>
    <row r="3110" spans="1:4" ht="16.5" x14ac:dyDescent="0.3">
      <c r="A3110" s="143">
        <v>162</v>
      </c>
      <c r="B3110" s="91" t="s">
        <v>2977</v>
      </c>
      <c r="C3110" s="28">
        <v>100000000</v>
      </c>
      <c r="D3110" s="28">
        <v>0</v>
      </c>
    </row>
    <row r="3111" spans="1:4" ht="16.5" x14ac:dyDescent="0.3">
      <c r="A3111" s="143" t="s">
        <v>2978</v>
      </c>
      <c r="B3111" s="91" t="s">
        <v>2979</v>
      </c>
      <c r="C3111" s="28">
        <v>200000000</v>
      </c>
      <c r="D3111" s="28">
        <v>0</v>
      </c>
    </row>
    <row r="3112" spans="1:4" ht="16.5" x14ac:dyDescent="0.3">
      <c r="A3112" s="143" t="s">
        <v>2980</v>
      </c>
      <c r="B3112" s="91" t="s">
        <v>2981</v>
      </c>
      <c r="C3112" s="228">
        <v>8000000</v>
      </c>
      <c r="D3112" s="228">
        <v>5000000</v>
      </c>
    </row>
    <row r="3113" spans="1:4" ht="16.5" x14ac:dyDescent="0.3">
      <c r="A3113" s="143" t="s">
        <v>2982</v>
      </c>
      <c r="B3113" s="91" t="s">
        <v>2983</v>
      </c>
      <c r="C3113" s="228">
        <v>0</v>
      </c>
      <c r="D3113" s="228">
        <v>5000000</v>
      </c>
    </row>
    <row r="3114" spans="1:4" ht="16.5" x14ac:dyDescent="0.3">
      <c r="A3114" s="143" t="s">
        <v>2984</v>
      </c>
      <c r="B3114" s="91" t="s">
        <v>2985</v>
      </c>
      <c r="C3114" s="228">
        <v>0</v>
      </c>
      <c r="D3114" s="228">
        <v>5000000</v>
      </c>
    </row>
    <row r="3115" spans="1:4" ht="16.5" x14ac:dyDescent="0.3">
      <c r="A3115" s="143" t="s">
        <v>2986</v>
      </c>
      <c r="B3115" s="91" t="s">
        <v>2987</v>
      </c>
      <c r="C3115" s="228">
        <v>0</v>
      </c>
      <c r="D3115" s="228">
        <v>3000000</v>
      </c>
    </row>
    <row r="3116" spans="1:4" ht="16.5" x14ac:dyDescent="0.3">
      <c r="A3116" s="143" t="s">
        <v>2988</v>
      </c>
      <c r="B3116" s="91" t="s">
        <v>2989</v>
      </c>
      <c r="C3116" s="228">
        <v>0</v>
      </c>
      <c r="D3116" s="228">
        <v>15000000</v>
      </c>
    </row>
    <row r="3117" spans="1:4" ht="17.25" thickBot="1" x14ac:dyDescent="0.35">
      <c r="A3117" s="145"/>
      <c r="B3117" s="94" t="s">
        <v>1124</v>
      </c>
      <c r="C3117" s="300">
        <f>SUM(C3096:C3116)</f>
        <v>693000000</v>
      </c>
      <c r="D3117" s="300">
        <f>SUM(D3096:D3116)</f>
        <v>120000000</v>
      </c>
    </row>
    <row r="3118" spans="1:4" ht="16.5" x14ac:dyDescent="0.3">
      <c r="A3118" s="143"/>
      <c r="B3118" s="94"/>
      <c r="C3118" s="248"/>
      <c r="D3118" s="248"/>
    </row>
    <row r="3119" spans="1:4" ht="23.25" x14ac:dyDescent="0.35">
      <c r="A3119" s="209"/>
      <c r="B3119" s="92" t="s">
        <v>0</v>
      </c>
      <c r="C3119" s="56"/>
      <c r="D3119" s="56">
        <v>89</v>
      </c>
    </row>
    <row r="3120" spans="1:4" ht="15.75" x14ac:dyDescent="0.25">
      <c r="A3120" s="209"/>
      <c r="B3120" s="94"/>
      <c r="C3120" s="3"/>
      <c r="D3120" s="3"/>
    </row>
    <row r="3121" spans="1:4" ht="15.75" x14ac:dyDescent="0.25">
      <c r="A3121" s="209"/>
      <c r="B3121" s="94" t="s">
        <v>859</v>
      </c>
      <c r="C3121" s="3"/>
      <c r="D3121" s="3"/>
    </row>
    <row r="3122" spans="1:4" ht="15.75" x14ac:dyDescent="0.25">
      <c r="A3122" s="209"/>
      <c r="B3122" s="94" t="s">
        <v>2536</v>
      </c>
      <c r="C3122" s="3"/>
      <c r="D3122" s="3"/>
    </row>
    <row r="3123" spans="1:4" ht="15.75" x14ac:dyDescent="0.25">
      <c r="A3123" s="209"/>
      <c r="B3123" s="94"/>
      <c r="C3123" s="3"/>
      <c r="D3123" s="3"/>
    </row>
    <row r="3124" spans="1:4" ht="16.5" x14ac:dyDescent="0.3">
      <c r="A3124" s="176" t="s">
        <v>861</v>
      </c>
      <c r="B3124" s="96" t="s">
        <v>4</v>
      </c>
      <c r="C3124" s="9" t="s">
        <v>5</v>
      </c>
      <c r="D3124" s="9" t="s">
        <v>5</v>
      </c>
    </row>
    <row r="3125" spans="1:4" ht="16.5" x14ac:dyDescent="0.3">
      <c r="A3125" s="177" t="s">
        <v>6</v>
      </c>
      <c r="B3125" s="98"/>
      <c r="C3125" s="5" t="s">
        <v>7</v>
      </c>
      <c r="D3125" s="5" t="s">
        <v>7</v>
      </c>
    </row>
    <row r="3126" spans="1:4" ht="16.5" x14ac:dyDescent="0.3">
      <c r="A3126" s="145"/>
      <c r="B3126" s="98"/>
      <c r="C3126" s="5">
        <v>2011</v>
      </c>
      <c r="D3126" s="5">
        <v>2012</v>
      </c>
    </row>
    <row r="3127" spans="1:4" ht="17.25" thickBot="1" x14ac:dyDescent="0.35">
      <c r="A3127" s="178"/>
      <c r="B3127" s="103"/>
      <c r="C3127" s="13" t="s">
        <v>299</v>
      </c>
      <c r="D3127" s="13" t="s">
        <v>299</v>
      </c>
    </row>
    <row r="3128" spans="1:4" ht="15.75" x14ac:dyDescent="0.25">
      <c r="A3128" s="209">
        <v>163</v>
      </c>
      <c r="B3128" s="106" t="s">
        <v>2990</v>
      </c>
      <c r="C3128" s="28"/>
      <c r="D3128" s="28"/>
    </row>
    <row r="3129" spans="1:4" ht="16.5" x14ac:dyDescent="0.3">
      <c r="A3129" s="143"/>
      <c r="B3129" s="91" t="s">
        <v>2991</v>
      </c>
      <c r="C3129" s="299">
        <v>50000000</v>
      </c>
      <c r="D3129" s="299">
        <v>70000000</v>
      </c>
    </row>
    <row r="3130" spans="1:4" ht="16.5" x14ac:dyDescent="0.3">
      <c r="A3130" s="143"/>
      <c r="B3130" s="91" t="s">
        <v>2992</v>
      </c>
      <c r="C3130" s="299">
        <v>5000000</v>
      </c>
      <c r="D3130" s="299">
        <v>5000000</v>
      </c>
    </row>
    <row r="3131" spans="1:4" ht="16.5" x14ac:dyDescent="0.3">
      <c r="A3131" s="143"/>
      <c r="B3131" s="91" t="s">
        <v>2993</v>
      </c>
      <c r="C3131" s="299">
        <v>500000</v>
      </c>
      <c r="D3131" s="299">
        <v>1500000</v>
      </c>
    </row>
    <row r="3132" spans="1:4" ht="16.5" x14ac:dyDescent="0.3">
      <c r="A3132" s="143"/>
      <c r="B3132" s="91" t="s">
        <v>2994</v>
      </c>
      <c r="C3132" s="299">
        <v>400000</v>
      </c>
      <c r="D3132" s="299">
        <v>0</v>
      </c>
    </row>
    <row r="3133" spans="1:4" ht="16.5" x14ac:dyDescent="0.3">
      <c r="A3133" s="143"/>
      <c r="B3133" s="91" t="s">
        <v>2995</v>
      </c>
      <c r="C3133" s="299">
        <v>4000000</v>
      </c>
      <c r="D3133" s="299">
        <v>3000000</v>
      </c>
    </row>
    <row r="3134" spans="1:4" ht="16.5" x14ac:dyDescent="0.3">
      <c r="A3134" s="143"/>
      <c r="B3134" s="91" t="s">
        <v>2996</v>
      </c>
      <c r="C3134" s="299">
        <v>1000000</v>
      </c>
      <c r="D3134" s="299">
        <v>2000000</v>
      </c>
    </row>
    <row r="3135" spans="1:4" ht="16.5" x14ac:dyDescent="0.3">
      <c r="A3135" s="143"/>
      <c r="B3135" s="91" t="s">
        <v>2997</v>
      </c>
      <c r="C3135" s="299">
        <v>3000000</v>
      </c>
      <c r="D3135" s="299">
        <v>11000000</v>
      </c>
    </row>
    <row r="3136" spans="1:4" ht="16.5" x14ac:dyDescent="0.3">
      <c r="A3136" s="143"/>
      <c r="B3136" s="91" t="s">
        <v>2998</v>
      </c>
      <c r="C3136" s="299">
        <v>600000</v>
      </c>
      <c r="D3136" s="299">
        <v>600000</v>
      </c>
    </row>
    <row r="3137" spans="1:4" ht="16.5" x14ac:dyDescent="0.3">
      <c r="A3137" s="143"/>
      <c r="B3137" s="91" t="s">
        <v>2999</v>
      </c>
      <c r="C3137" s="299">
        <v>2500000</v>
      </c>
      <c r="D3137" s="299">
        <v>10900000</v>
      </c>
    </row>
    <row r="3138" spans="1:4" ht="16.5" x14ac:dyDescent="0.3">
      <c r="A3138" s="143"/>
      <c r="B3138" s="91" t="s">
        <v>3000</v>
      </c>
      <c r="C3138" s="299">
        <v>1000000</v>
      </c>
      <c r="D3138" s="299">
        <v>1000000</v>
      </c>
    </row>
    <row r="3139" spans="1:4" ht="17.25" thickBot="1" x14ac:dyDescent="0.35">
      <c r="A3139" s="145"/>
      <c r="B3139" s="94" t="s">
        <v>1124</v>
      </c>
      <c r="C3139" s="300">
        <f>SUM(C3129:C3138)</f>
        <v>68000000</v>
      </c>
      <c r="D3139" s="300">
        <f>SUM(D3129:D3138)</f>
        <v>105000000</v>
      </c>
    </row>
    <row r="3140" spans="1:4" ht="15.75" x14ac:dyDescent="0.25">
      <c r="A3140" s="209"/>
      <c r="B3140" s="186" t="s">
        <v>3001</v>
      </c>
      <c r="C3140" s="3"/>
      <c r="D3140" s="3"/>
    </row>
    <row r="3141" spans="1:4" ht="16.5" x14ac:dyDescent="0.25">
      <c r="A3141" s="295">
        <v>164</v>
      </c>
      <c r="B3141" s="238" t="s">
        <v>3002</v>
      </c>
      <c r="C3141" s="28">
        <v>10000000</v>
      </c>
      <c r="D3141" s="28">
        <v>0</v>
      </c>
    </row>
    <row r="3142" spans="1:4" ht="31.5" x14ac:dyDescent="0.25">
      <c r="A3142" s="295"/>
      <c r="B3142" s="238" t="s">
        <v>3003</v>
      </c>
      <c r="C3142" s="299">
        <v>22000000</v>
      </c>
      <c r="D3142" s="28">
        <v>0</v>
      </c>
    </row>
    <row r="3143" spans="1:4" ht="15.75" x14ac:dyDescent="0.25">
      <c r="A3143" s="209">
        <v>165</v>
      </c>
      <c r="B3143" s="238" t="s">
        <v>3004</v>
      </c>
      <c r="C3143" s="301">
        <v>10000000</v>
      </c>
      <c r="D3143" s="301">
        <v>5000000</v>
      </c>
    </row>
    <row r="3144" spans="1:4" ht="15.75" x14ac:dyDescent="0.25">
      <c r="A3144" s="209"/>
      <c r="B3144" s="238" t="s">
        <v>3005</v>
      </c>
      <c r="C3144" s="301">
        <v>10000000</v>
      </c>
      <c r="D3144" s="226">
        <v>0</v>
      </c>
    </row>
    <row r="3145" spans="1:4" ht="15.75" x14ac:dyDescent="0.25">
      <c r="A3145" s="209"/>
      <c r="B3145" s="238" t="s">
        <v>3006</v>
      </c>
      <c r="C3145" s="301">
        <v>5000000</v>
      </c>
      <c r="D3145" s="301">
        <v>5000000</v>
      </c>
    </row>
    <row r="3146" spans="1:4" ht="16.5" x14ac:dyDescent="0.25">
      <c r="A3146" s="295">
        <v>166</v>
      </c>
      <c r="B3146" s="238" t="s">
        <v>3007</v>
      </c>
      <c r="C3146" s="28">
        <v>0</v>
      </c>
      <c r="D3146" s="28">
        <v>0</v>
      </c>
    </row>
    <row r="3147" spans="1:4" ht="15.75" x14ac:dyDescent="0.25">
      <c r="A3147" s="209"/>
      <c r="B3147" s="238" t="s">
        <v>3008</v>
      </c>
      <c r="C3147" s="28">
        <v>0</v>
      </c>
      <c r="D3147" s="28">
        <v>0</v>
      </c>
    </row>
    <row r="3148" spans="1:4" ht="15.75" x14ac:dyDescent="0.25">
      <c r="A3148" s="209"/>
      <c r="B3148" s="238" t="s">
        <v>3009</v>
      </c>
      <c r="C3148" s="28">
        <v>0</v>
      </c>
      <c r="D3148" s="28">
        <v>0</v>
      </c>
    </row>
    <row r="3149" spans="1:4" ht="16.5" x14ac:dyDescent="0.25">
      <c r="A3149" s="295">
        <v>167</v>
      </c>
      <c r="B3149" s="238" t="s">
        <v>3010</v>
      </c>
      <c r="C3149" s="28">
        <v>0</v>
      </c>
      <c r="D3149" s="28">
        <v>0</v>
      </c>
    </row>
    <row r="3150" spans="1:4" ht="16.5" x14ac:dyDescent="0.25">
      <c r="A3150" s="295">
        <v>168</v>
      </c>
      <c r="B3150" s="238" t="s">
        <v>3011</v>
      </c>
      <c r="C3150" s="28">
        <v>0</v>
      </c>
      <c r="D3150" s="28">
        <v>0</v>
      </c>
    </row>
    <row r="3151" spans="1:4" ht="16.5" x14ac:dyDescent="0.25">
      <c r="A3151" s="295">
        <v>169</v>
      </c>
      <c r="B3151" s="238" t="s">
        <v>3012</v>
      </c>
      <c r="C3151" s="301">
        <v>30000000</v>
      </c>
      <c r="D3151" s="301">
        <v>30000000</v>
      </c>
    </row>
    <row r="3152" spans="1:4" ht="16.5" x14ac:dyDescent="0.25">
      <c r="A3152" s="295">
        <v>170</v>
      </c>
      <c r="B3152" s="238" t="s">
        <v>3013</v>
      </c>
      <c r="C3152" s="301">
        <v>25000000</v>
      </c>
      <c r="D3152" s="301">
        <v>20000000</v>
      </c>
    </row>
    <row r="3153" spans="1:4" ht="16.5" x14ac:dyDescent="0.25">
      <c r="A3153" s="295">
        <v>171</v>
      </c>
      <c r="B3153" s="238" t="s">
        <v>3014</v>
      </c>
      <c r="C3153" s="301">
        <v>3000000</v>
      </c>
      <c r="D3153" s="301">
        <v>3000000</v>
      </c>
    </row>
    <row r="3154" spans="1:4" ht="16.5" x14ac:dyDescent="0.3">
      <c r="A3154" s="145">
        <v>172</v>
      </c>
      <c r="B3154" s="239" t="s">
        <v>3015</v>
      </c>
      <c r="C3154" s="302">
        <v>20000000</v>
      </c>
      <c r="D3154" s="302">
        <v>20000000</v>
      </c>
    </row>
    <row r="3155" spans="1:4" ht="16.5" x14ac:dyDescent="0.25">
      <c r="A3155" s="295">
        <v>173</v>
      </c>
      <c r="B3155" s="238" t="s">
        <v>3016</v>
      </c>
      <c r="C3155" s="301">
        <v>5000000</v>
      </c>
      <c r="D3155" s="301">
        <v>5000000</v>
      </c>
    </row>
    <row r="3156" spans="1:4" ht="16.5" x14ac:dyDescent="0.25">
      <c r="A3156" s="295">
        <v>174</v>
      </c>
      <c r="B3156" s="238" t="s">
        <v>3017</v>
      </c>
      <c r="C3156" s="301">
        <v>25000000</v>
      </c>
      <c r="D3156" s="226">
        <v>12000000</v>
      </c>
    </row>
    <row r="3157" spans="1:4" ht="31.5" x14ac:dyDescent="0.25">
      <c r="A3157" s="295"/>
      <c r="B3157" s="238" t="s">
        <v>3018</v>
      </c>
      <c r="C3157" s="301">
        <v>5000000</v>
      </c>
      <c r="D3157" s="301">
        <v>19200000</v>
      </c>
    </row>
    <row r="3158" spans="1:4" ht="16.5" x14ac:dyDescent="0.25">
      <c r="A3158" s="295"/>
      <c r="B3158" s="238" t="s">
        <v>3019</v>
      </c>
      <c r="C3158" s="301">
        <v>30000000</v>
      </c>
      <c r="D3158" s="226">
        <v>0</v>
      </c>
    </row>
    <row r="3159" spans="1:4" ht="31.5" x14ac:dyDescent="0.25">
      <c r="A3159" s="295"/>
      <c r="B3159" s="238" t="s">
        <v>3020</v>
      </c>
      <c r="C3159" s="301">
        <v>80000000</v>
      </c>
      <c r="D3159" s="301">
        <v>110000000</v>
      </c>
    </row>
    <row r="3160" spans="1:4" ht="16.5" x14ac:dyDescent="0.25">
      <c r="A3160" s="295"/>
      <c r="B3160" s="238" t="s">
        <v>3021</v>
      </c>
      <c r="C3160" s="301">
        <v>30000000</v>
      </c>
      <c r="D3160" s="301">
        <v>173000000</v>
      </c>
    </row>
    <row r="3161" spans="1:4" ht="16.5" x14ac:dyDescent="0.25">
      <c r="A3161" s="295">
        <v>175</v>
      </c>
      <c r="B3161" s="238" t="s">
        <v>3022</v>
      </c>
      <c r="C3161" s="28">
        <v>0</v>
      </c>
      <c r="D3161" s="28"/>
    </row>
    <row r="3162" spans="1:4" ht="16.5" x14ac:dyDescent="0.25">
      <c r="A3162" s="295">
        <v>176</v>
      </c>
      <c r="B3162" s="238" t="s">
        <v>3023</v>
      </c>
      <c r="C3162" s="28">
        <v>0</v>
      </c>
      <c r="D3162" s="28">
        <v>9960000</v>
      </c>
    </row>
    <row r="3163" spans="1:4" ht="16.5" x14ac:dyDescent="0.3">
      <c r="A3163" s="143"/>
      <c r="B3163" s="98" t="s">
        <v>3024</v>
      </c>
      <c r="C3163" s="28">
        <v>0</v>
      </c>
      <c r="D3163" s="28">
        <v>3880000</v>
      </c>
    </row>
    <row r="3164" spans="1:4" ht="16.5" x14ac:dyDescent="0.3">
      <c r="A3164" s="143"/>
      <c r="B3164" s="98" t="s">
        <v>3025</v>
      </c>
      <c r="C3164" s="301">
        <v>54000000</v>
      </c>
      <c r="D3164" s="301">
        <v>3960000</v>
      </c>
    </row>
    <row r="3165" spans="1:4" ht="17.25" thickBot="1" x14ac:dyDescent="0.35">
      <c r="A3165" s="143"/>
      <c r="B3165" s="99" t="s">
        <v>1124</v>
      </c>
      <c r="C3165" s="223">
        <f>SUM(C3141:C3164)</f>
        <v>364000000</v>
      </c>
      <c r="D3165" s="223">
        <f>SUM(D3141:D3164)</f>
        <v>420000000</v>
      </c>
    </row>
    <row r="3166" spans="1:4" ht="16.5" x14ac:dyDescent="0.3">
      <c r="A3166" s="143"/>
      <c r="B3166" s="99"/>
      <c r="C3166" s="224"/>
      <c r="D3166" s="224"/>
    </row>
    <row r="3167" spans="1:4" ht="16.5" x14ac:dyDescent="0.3">
      <c r="A3167" s="145"/>
      <c r="B3167" s="186" t="s">
        <v>3026</v>
      </c>
      <c r="C3167" s="11"/>
      <c r="D3167" s="11"/>
    </row>
    <row r="3168" spans="1:4" ht="16.5" x14ac:dyDescent="0.3">
      <c r="A3168" s="145">
        <v>177</v>
      </c>
      <c r="B3168" s="98" t="s">
        <v>3027</v>
      </c>
      <c r="C3168" s="3"/>
      <c r="D3168" s="3"/>
    </row>
    <row r="3169" spans="1:4" ht="16.5" x14ac:dyDescent="0.3">
      <c r="A3169" s="145"/>
      <c r="B3169" s="98" t="s">
        <v>3028</v>
      </c>
      <c r="C3169" s="28">
        <v>600000000</v>
      </c>
      <c r="D3169" s="28">
        <v>315000000</v>
      </c>
    </row>
    <row r="3170" spans="1:4" ht="16.5" x14ac:dyDescent="0.3">
      <c r="A3170" s="145"/>
      <c r="B3170" s="98" t="s">
        <v>3029</v>
      </c>
      <c r="C3170" s="3"/>
      <c r="D3170" s="3"/>
    </row>
    <row r="3171" spans="1:4" ht="17.25" thickBot="1" x14ac:dyDescent="0.35">
      <c r="A3171" s="145"/>
      <c r="B3171" s="99" t="s">
        <v>1124</v>
      </c>
      <c r="C3171" s="223">
        <f>SUM(C3169)</f>
        <v>600000000</v>
      </c>
      <c r="D3171" s="223">
        <f>SUM(D3169)</f>
        <v>315000000</v>
      </c>
    </row>
    <row r="3172" spans="1:4" x14ac:dyDescent="0.25">
      <c r="A3172" s="175"/>
    </row>
    <row r="3173" spans="1:4" ht="23.25" x14ac:dyDescent="0.35">
      <c r="A3173" s="209">
        <v>90</v>
      </c>
      <c r="B3173" s="92" t="s">
        <v>0</v>
      </c>
      <c r="C3173" s="56"/>
      <c r="D3173" s="56"/>
    </row>
    <row r="3174" spans="1:4" ht="15.75" x14ac:dyDescent="0.25">
      <c r="A3174" s="209"/>
      <c r="B3174" s="94"/>
      <c r="C3174" s="3"/>
      <c r="D3174" s="3"/>
    </row>
    <row r="3175" spans="1:4" ht="15.75" x14ac:dyDescent="0.25">
      <c r="A3175" s="209"/>
      <c r="B3175" s="94" t="s">
        <v>859</v>
      </c>
      <c r="C3175" s="3"/>
      <c r="D3175" s="3"/>
    </row>
    <row r="3176" spans="1:4" ht="15.75" x14ac:dyDescent="0.25">
      <c r="A3176" s="209"/>
      <c r="B3176" s="94" t="s">
        <v>2536</v>
      </c>
      <c r="C3176" s="3"/>
      <c r="D3176" s="3"/>
    </row>
    <row r="3177" spans="1:4" ht="15.75" x14ac:dyDescent="0.25">
      <c r="A3177" s="209"/>
      <c r="B3177" s="94"/>
      <c r="C3177" s="3"/>
      <c r="D3177" s="3"/>
    </row>
    <row r="3178" spans="1:4" ht="16.5" x14ac:dyDescent="0.3">
      <c r="A3178" s="176" t="s">
        <v>861</v>
      </c>
      <c r="B3178" s="96" t="s">
        <v>4</v>
      </c>
      <c r="C3178" s="9" t="s">
        <v>5</v>
      </c>
      <c r="D3178" s="9" t="s">
        <v>5</v>
      </c>
    </row>
    <row r="3179" spans="1:4" ht="16.5" x14ac:dyDescent="0.3">
      <c r="A3179" s="177" t="s">
        <v>6</v>
      </c>
      <c r="B3179" s="98"/>
      <c r="C3179" s="5" t="s">
        <v>7</v>
      </c>
      <c r="D3179" s="5" t="s">
        <v>7</v>
      </c>
    </row>
    <row r="3180" spans="1:4" ht="16.5" x14ac:dyDescent="0.3">
      <c r="A3180" s="145"/>
      <c r="B3180" s="98"/>
      <c r="C3180" s="5">
        <v>2011</v>
      </c>
      <c r="D3180" s="5">
        <v>2012</v>
      </c>
    </row>
    <row r="3181" spans="1:4" ht="17.25" thickBot="1" x14ac:dyDescent="0.35">
      <c r="A3181" s="178"/>
      <c r="B3181" s="103"/>
      <c r="C3181" s="13" t="s">
        <v>299</v>
      </c>
      <c r="D3181" s="13" t="s">
        <v>299</v>
      </c>
    </row>
    <row r="3182" spans="1:4" ht="16.5" x14ac:dyDescent="0.3">
      <c r="A3182" s="145"/>
      <c r="B3182" s="186" t="s">
        <v>3030</v>
      </c>
      <c r="C3182" s="11"/>
      <c r="D3182" s="11"/>
    </row>
    <row r="3183" spans="1:4" ht="16.5" x14ac:dyDescent="0.3">
      <c r="A3183" s="145">
        <v>178</v>
      </c>
      <c r="B3183" s="98" t="s">
        <v>2728</v>
      </c>
      <c r="C3183" s="11"/>
      <c r="D3183" s="11"/>
    </row>
    <row r="3184" spans="1:4" ht="16.5" x14ac:dyDescent="0.3">
      <c r="A3184" s="145"/>
      <c r="B3184" s="98" t="s">
        <v>3031</v>
      </c>
      <c r="C3184" s="28">
        <v>5000000</v>
      </c>
      <c r="D3184" s="28">
        <v>2000000</v>
      </c>
    </row>
    <row r="3185" spans="1:4" ht="16.5" x14ac:dyDescent="0.3">
      <c r="A3185" s="145"/>
      <c r="B3185" s="98" t="s">
        <v>3032</v>
      </c>
      <c r="C3185" s="28">
        <v>5000000</v>
      </c>
      <c r="D3185" s="28">
        <v>0</v>
      </c>
    </row>
    <row r="3186" spans="1:4" ht="16.5" x14ac:dyDescent="0.3">
      <c r="A3186" s="145"/>
      <c r="B3186" s="98" t="s">
        <v>3033</v>
      </c>
      <c r="C3186" s="28">
        <v>5000000</v>
      </c>
      <c r="D3186" s="28">
        <v>15000000</v>
      </c>
    </row>
    <row r="3187" spans="1:4" ht="16.5" x14ac:dyDescent="0.3">
      <c r="A3187" s="145"/>
      <c r="B3187" s="98" t="s">
        <v>3034</v>
      </c>
      <c r="C3187" s="28">
        <v>2000000</v>
      </c>
      <c r="D3187" s="28">
        <v>2000000</v>
      </c>
    </row>
    <row r="3188" spans="1:4" ht="16.5" x14ac:dyDescent="0.3">
      <c r="A3188" s="145"/>
      <c r="B3188" s="98" t="s">
        <v>3035</v>
      </c>
      <c r="C3188" s="28">
        <v>1000000</v>
      </c>
      <c r="D3188" s="28">
        <v>2000000</v>
      </c>
    </row>
    <row r="3189" spans="1:4" ht="16.5" x14ac:dyDescent="0.3">
      <c r="A3189" s="145"/>
      <c r="B3189" s="98" t="s">
        <v>3036</v>
      </c>
      <c r="C3189" s="28">
        <v>1000000</v>
      </c>
      <c r="D3189" s="28">
        <v>1000000</v>
      </c>
    </row>
    <row r="3190" spans="1:4" ht="16.5" x14ac:dyDescent="0.3">
      <c r="A3190" s="145"/>
      <c r="B3190" s="98" t="s">
        <v>3037</v>
      </c>
      <c r="C3190" s="28">
        <v>10000000</v>
      </c>
      <c r="D3190" s="28">
        <v>5000000</v>
      </c>
    </row>
    <row r="3191" spans="1:4" ht="15.75" x14ac:dyDescent="0.25">
      <c r="A3191" s="175"/>
      <c r="B3191" s="164" t="s">
        <v>3038</v>
      </c>
      <c r="C3191" s="28">
        <v>2000000</v>
      </c>
      <c r="D3191" s="28">
        <v>2000000</v>
      </c>
    </row>
    <row r="3192" spans="1:4" ht="16.5" x14ac:dyDescent="0.3">
      <c r="A3192" s="145">
        <v>179</v>
      </c>
      <c r="B3192" s="98" t="s">
        <v>3039</v>
      </c>
      <c r="C3192" s="28">
        <v>30000000</v>
      </c>
      <c r="D3192" s="28">
        <v>65000000</v>
      </c>
    </row>
    <row r="3193" spans="1:4" ht="16.5" x14ac:dyDescent="0.3">
      <c r="A3193" s="145">
        <v>180</v>
      </c>
      <c r="B3193" s="98" t="s">
        <v>3040</v>
      </c>
      <c r="C3193" s="28">
        <v>3000000</v>
      </c>
      <c r="D3193" s="28">
        <v>6000000</v>
      </c>
    </row>
    <row r="3194" spans="1:4" ht="16.5" x14ac:dyDescent="0.3">
      <c r="A3194" s="145">
        <v>181</v>
      </c>
      <c r="B3194" s="98" t="s">
        <v>3041</v>
      </c>
      <c r="C3194" s="28">
        <v>3000000</v>
      </c>
      <c r="D3194" s="28">
        <v>3000000</v>
      </c>
    </row>
    <row r="3195" spans="1:4" ht="15.75" x14ac:dyDescent="0.25">
      <c r="A3195" s="175"/>
      <c r="B3195" s="98" t="s">
        <v>3042</v>
      </c>
      <c r="C3195" s="28">
        <v>2000000</v>
      </c>
      <c r="D3195" s="28">
        <v>2000000</v>
      </c>
    </row>
    <row r="3196" spans="1:4" ht="16.5" x14ac:dyDescent="0.3">
      <c r="A3196" s="145"/>
      <c r="B3196" s="98" t="s">
        <v>3043</v>
      </c>
      <c r="C3196" s="28">
        <v>1000000</v>
      </c>
      <c r="D3196" s="242">
        <v>0</v>
      </c>
    </row>
    <row r="3197" spans="1:4" ht="16.5" x14ac:dyDescent="0.3">
      <c r="A3197" s="145">
        <v>182</v>
      </c>
      <c r="B3197" s="98" t="s">
        <v>3044</v>
      </c>
      <c r="C3197" s="28">
        <v>50000000</v>
      </c>
      <c r="D3197" s="28">
        <v>5000000</v>
      </c>
    </row>
    <row r="3198" spans="1:4" ht="16.5" x14ac:dyDescent="0.3">
      <c r="A3198" s="145"/>
      <c r="B3198" s="98"/>
      <c r="C3198" s="111"/>
      <c r="D3198" s="111"/>
    </row>
    <row r="3199" spans="1:4" ht="17.25" thickBot="1" x14ac:dyDescent="0.35">
      <c r="A3199" s="145"/>
      <c r="B3199" s="99" t="s">
        <v>1124</v>
      </c>
      <c r="C3199" s="223">
        <f>SUM(C3184:C3197)</f>
        <v>120000000</v>
      </c>
      <c r="D3199" s="223">
        <f>SUM(D3184:D3197)</f>
        <v>110000000</v>
      </c>
    </row>
    <row r="3200" spans="1:4" ht="16.5" x14ac:dyDescent="0.3">
      <c r="A3200" s="145">
        <v>183</v>
      </c>
      <c r="B3200" s="186" t="s">
        <v>3045</v>
      </c>
      <c r="C3200" s="26"/>
      <c r="D3200" s="26"/>
    </row>
    <row r="3201" spans="1:4" ht="16.5" x14ac:dyDescent="0.3">
      <c r="A3201" s="145"/>
      <c r="B3201" s="195" t="s">
        <v>3046</v>
      </c>
      <c r="C3201" s="26"/>
      <c r="D3201" s="26"/>
    </row>
    <row r="3202" spans="1:4" ht="16.5" x14ac:dyDescent="0.3">
      <c r="A3202" s="145" t="s">
        <v>106</v>
      </c>
      <c r="B3202" s="98" t="s">
        <v>3047</v>
      </c>
      <c r="C3202" s="26">
        <v>126360000</v>
      </c>
      <c r="D3202" s="26">
        <v>126360000</v>
      </c>
    </row>
    <row r="3203" spans="1:4" ht="16.5" x14ac:dyDescent="0.3">
      <c r="A3203" s="145" t="s">
        <v>108</v>
      </c>
      <c r="B3203" s="98" t="s">
        <v>3048</v>
      </c>
      <c r="C3203" s="26">
        <v>41250000</v>
      </c>
      <c r="D3203" s="26">
        <v>41250000</v>
      </c>
    </row>
    <row r="3204" spans="1:4" ht="16.5" x14ac:dyDescent="0.3">
      <c r="A3204" s="145" t="s">
        <v>110</v>
      </c>
      <c r="B3204" s="98" t="s">
        <v>3049</v>
      </c>
      <c r="C3204" s="26">
        <v>20000000</v>
      </c>
      <c r="D3204" s="26">
        <v>15000000</v>
      </c>
    </row>
    <row r="3205" spans="1:4" ht="16.5" x14ac:dyDescent="0.3">
      <c r="A3205" s="145" t="s">
        <v>477</v>
      </c>
      <c r="B3205" s="98" t="s">
        <v>3050</v>
      </c>
      <c r="C3205" s="26">
        <v>20000000</v>
      </c>
      <c r="D3205" s="26">
        <v>20000000</v>
      </c>
    </row>
    <row r="3206" spans="1:4" ht="16.5" x14ac:dyDescent="0.3">
      <c r="A3206" s="145" t="s">
        <v>479</v>
      </c>
      <c r="B3206" s="98" t="s">
        <v>3051</v>
      </c>
      <c r="C3206" s="26">
        <v>70000000</v>
      </c>
      <c r="D3206" s="26">
        <v>50000000</v>
      </c>
    </row>
    <row r="3207" spans="1:4" ht="16.5" x14ac:dyDescent="0.3">
      <c r="A3207" s="145" t="s">
        <v>481</v>
      </c>
      <c r="B3207" s="98" t="s">
        <v>3052</v>
      </c>
      <c r="C3207" s="252">
        <v>20000000</v>
      </c>
      <c r="D3207" s="252">
        <v>12500000</v>
      </c>
    </row>
    <row r="3208" spans="1:4" ht="16.5" x14ac:dyDescent="0.3">
      <c r="A3208" s="145" t="s">
        <v>483</v>
      </c>
      <c r="B3208" s="98" t="s">
        <v>3053</v>
      </c>
      <c r="C3208" s="296">
        <v>106725000</v>
      </c>
      <c r="D3208" s="296">
        <v>177735000</v>
      </c>
    </row>
    <row r="3209" spans="1:4" ht="16.5" x14ac:dyDescent="0.3">
      <c r="A3209" s="145" t="s">
        <v>485</v>
      </c>
      <c r="B3209" s="98" t="s">
        <v>3054</v>
      </c>
      <c r="C3209" s="296">
        <v>17550000</v>
      </c>
      <c r="D3209" s="296">
        <v>15000000</v>
      </c>
    </row>
    <row r="3210" spans="1:4" ht="16.5" x14ac:dyDescent="0.3">
      <c r="A3210" s="145">
        <v>184</v>
      </c>
      <c r="B3210" s="195" t="s">
        <v>3055</v>
      </c>
      <c r="C3210" s="296"/>
      <c r="D3210" s="296"/>
    </row>
    <row r="3211" spans="1:4" ht="16.5" x14ac:dyDescent="0.3">
      <c r="A3211" s="145"/>
      <c r="B3211" s="98" t="s">
        <v>3056</v>
      </c>
      <c r="C3211" s="296">
        <v>35000000</v>
      </c>
      <c r="D3211" s="296">
        <v>25000000</v>
      </c>
    </row>
    <row r="3212" spans="1:4" ht="15.75" x14ac:dyDescent="0.25">
      <c r="A3212" s="209"/>
      <c r="B3212" s="98" t="s">
        <v>3057</v>
      </c>
      <c r="C3212" s="296">
        <v>3000000</v>
      </c>
      <c r="D3212" s="296">
        <v>3000000</v>
      </c>
    </row>
    <row r="3213" spans="1:4" ht="15.75" x14ac:dyDescent="0.25">
      <c r="A3213" s="209"/>
      <c r="B3213" s="98" t="s">
        <v>3058</v>
      </c>
      <c r="C3213" s="296">
        <v>10000000</v>
      </c>
      <c r="D3213" s="296">
        <v>5000000</v>
      </c>
    </row>
    <row r="3214" spans="1:4" ht="15.75" x14ac:dyDescent="0.25">
      <c r="A3214" s="209"/>
      <c r="B3214" s="98" t="s">
        <v>3059</v>
      </c>
      <c r="C3214" s="296">
        <v>20000000</v>
      </c>
      <c r="D3214" s="296">
        <v>10000000</v>
      </c>
    </row>
    <row r="3215" spans="1:4" ht="15.75" x14ac:dyDescent="0.25">
      <c r="A3215" s="209"/>
      <c r="B3215" s="98" t="s">
        <v>3060</v>
      </c>
      <c r="C3215" s="252">
        <v>32115000</v>
      </c>
      <c r="D3215" s="252">
        <v>32115000</v>
      </c>
    </row>
    <row r="3216" spans="1:4" ht="15.75" x14ac:dyDescent="0.25">
      <c r="A3216" s="209"/>
      <c r="B3216" s="98" t="s">
        <v>3061</v>
      </c>
      <c r="C3216" s="26">
        <v>4000000</v>
      </c>
      <c r="D3216" s="26">
        <v>4000000</v>
      </c>
    </row>
    <row r="3217" spans="1:4" ht="15.75" x14ac:dyDescent="0.25">
      <c r="A3217" s="209"/>
      <c r="B3217" s="98" t="s">
        <v>3062</v>
      </c>
      <c r="C3217" s="26">
        <v>4000000</v>
      </c>
      <c r="D3217" s="26">
        <v>4000000</v>
      </c>
    </row>
    <row r="3218" spans="1:4" ht="16.5" x14ac:dyDescent="0.3">
      <c r="A3218" s="145">
        <v>185</v>
      </c>
      <c r="B3218" s="98" t="s">
        <v>3063</v>
      </c>
      <c r="C3218" s="26">
        <v>10000000</v>
      </c>
      <c r="D3218" s="26">
        <v>15000000</v>
      </c>
    </row>
    <row r="3219" spans="1:4" ht="16.5" x14ac:dyDescent="0.3">
      <c r="A3219" s="145">
        <v>186</v>
      </c>
      <c r="B3219" s="98" t="s">
        <v>3064</v>
      </c>
      <c r="C3219" s="26">
        <v>8000000</v>
      </c>
      <c r="D3219" s="26">
        <v>10000000</v>
      </c>
    </row>
    <row r="3220" spans="1:4" ht="16.5" x14ac:dyDescent="0.3">
      <c r="A3220" s="145">
        <v>187</v>
      </c>
      <c r="B3220" s="98" t="s">
        <v>3065</v>
      </c>
      <c r="C3220" s="26">
        <v>65000000</v>
      </c>
      <c r="D3220" s="26">
        <v>35000000</v>
      </c>
    </row>
    <row r="3221" spans="1:4" ht="16.5" x14ac:dyDescent="0.3">
      <c r="A3221" s="145">
        <v>188</v>
      </c>
      <c r="B3221" s="98" t="s">
        <v>3066</v>
      </c>
      <c r="C3221" s="242">
        <v>60000000</v>
      </c>
      <c r="D3221" s="242">
        <v>10000000</v>
      </c>
    </row>
    <row r="3222" spans="1:4" ht="16.5" x14ac:dyDescent="0.3">
      <c r="A3222" s="145">
        <v>189</v>
      </c>
      <c r="B3222" s="98" t="s">
        <v>3067</v>
      </c>
      <c r="C3222" s="242">
        <v>32000000</v>
      </c>
      <c r="D3222" s="242">
        <v>30000000</v>
      </c>
    </row>
    <row r="3223" spans="1:4" ht="15.75" x14ac:dyDescent="0.25">
      <c r="A3223" s="209">
        <v>190</v>
      </c>
      <c r="B3223" s="98" t="s">
        <v>3068</v>
      </c>
      <c r="C3223" s="252">
        <v>15000000</v>
      </c>
      <c r="D3223" s="252">
        <v>10000000</v>
      </c>
    </row>
    <row r="3224" spans="1:4" ht="16.5" x14ac:dyDescent="0.3">
      <c r="A3224" s="145">
        <v>191</v>
      </c>
      <c r="B3224" s="98" t="s">
        <v>3069</v>
      </c>
      <c r="C3224" s="26">
        <v>25000000</v>
      </c>
      <c r="D3224" s="26">
        <v>0</v>
      </c>
    </row>
    <row r="3225" spans="1:4" ht="16.5" x14ac:dyDescent="0.3">
      <c r="A3225" s="145">
        <v>192</v>
      </c>
      <c r="B3225" s="98" t="s">
        <v>3070</v>
      </c>
      <c r="C3225" s="242">
        <v>25000000</v>
      </c>
      <c r="D3225" s="242">
        <v>0</v>
      </c>
    </row>
    <row r="3226" spans="1:4" ht="16.5" x14ac:dyDescent="0.3">
      <c r="A3226" s="145">
        <v>193</v>
      </c>
      <c r="B3226" s="98" t="s">
        <v>3071</v>
      </c>
      <c r="C3226" s="26">
        <v>15000000</v>
      </c>
      <c r="D3226" s="242">
        <v>0</v>
      </c>
    </row>
    <row r="3227" spans="1:4" ht="16.5" x14ac:dyDescent="0.3">
      <c r="A3227" s="145">
        <v>194</v>
      </c>
      <c r="B3227" s="98" t="s">
        <v>3072</v>
      </c>
      <c r="C3227" s="26">
        <v>15000000</v>
      </c>
      <c r="D3227" s="26">
        <v>5000000</v>
      </c>
    </row>
    <row r="3228" spans="1:4" ht="16.5" x14ac:dyDescent="0.3">
      <c r="A3228" s="145">
        <v>195</v>
      </c>
      <c r="B3228" s="98" t="s">
        <v>3073</v>
      </c>
      <c r="C3228" s="242">
        <v>0</v>
      </c>
      <c r="D3228" s="26">
        <v>20000000</v>
      </c>
    </row>
    <row r="3229" spans="1:4" ht="16.5" x14ac:dyDescent="0.3">
      <c r="A3229" s="143">
        <v>196</v>
      </c>
      <c r="B3229" s="98" t="s">
        <v>3074</v>
      </c>
      <c r="C3229" s="242">
        <v>0</v>
      </c>
      <c r="D3229" s="26">
        <v>5000000</v>
      </c>
    </row>
    <row r="3230" spans="1:4" ht="16.5" x14ac:dyDescent="0.3">
      <c r="A3230" s="143" t="s">
        <v>3075</v>
      </c>
      <c r="B3230" s="98" t="s">
        <v>3076</v>
      </c>
      <c r="C3230" s="242">
        <v>0</v>
      </c>
      <c r="D3230" s="26">
        <v>4200000</v>
      </c>
    </row>
    <row r="3231" spans="1:4" ht="17.25" thickBot="1" x14ac:dyDescent="0.35">
      <c r="A3231" s="143"/>
      <c r="B3231" s="94" t="s">
        <v>1124</v>
      </c>
      <c r="C3231" s="303">
        <f>SUM(C3202:C3229)</f>
        <v>800000000</v>
      </c>
      <c r="D3231" s="303">
        <f>SUM(D3202:D3230)</f>
        <v>685160000</v>
      </c>
    </row>
    <row r="3232" spans="1:4" ht="16.5" x14ac:dyDescent="0.3">
      <c r="A3232" s="143"/>
      <c r="B3232" s="98"/>
      <c r="C3232" s="3"/>
      <c r="D3232" s="3"/>
    </row>
    <row r="3233" spans="1:4" ht="16.5" x14ac:dyDescent="0.3">
      <c r="A3233" s="143"/>
      <c r="B3233" s="98"/>
      <c r="C3233" s="3"/>
      <c r="D3233" s="3"/>
    </row>
    <row r="3234" spans="1:4" ht="23.25" x14ac:dyDescent="0.35">
      <c r="A3234" s="209"/>
      <c r="B3234" s="92" t="s">
        <v>0</v>
      </c>
      <c r="C3234" s="56"/>
      <c r="D3234" s="56">
        <v>91</v>
      </c>
    </row>
    <row r="3235" spans="1:4" ht="15.75" x14ac:dyDescent="0.25">
      <c r="A3235" s="209"/>
      <c r="B3235" s="94"/>
      <c r="C3235" s="3"/>
      <c r="D3235" s="3"/>
    </row>
    <row r="3236" spans="1:4" ht="15.75" x14ac:dyDescent="0.25">
      <c r="A3236" s="209"/>
      <c r="B3236" s="94" t="s">
        <v>859</v>
      </c>
      <c r="C3236" s="3"/>
      <c r="D3236" s="3"/>
    </row>
    <row r="3237" spans="1:4" ht="15.75" x14ac:dyDescent="0.25">
      <c r="A3237" s="209"/>
      <c r="B3237" s="94" t="s">
        <v>2536</v>
      </c>
      <c r="C3237" s="3"/>
      <c r="D3237" s="3"/>
    </row>
    <row r="3238" spans="1:4" ht="15.75" x14ac:dyDescent="0.25">
      <c r="A3238" s="209"/>
      <c r="B3238" s="94"/>
      <c r="C3238" s="3"/>
      <c r="D3238" s="3"/>
    </row>
    <row r="3239" spans="1:4" ht="16.5" x14ac:dyDescent="0.3">
      <c r="A3239" s="176" t="s">
        <v>861</v>
      </c>
      <c r="B3239" s="96" t="s">
        <v>4</v>
      </c>
      <c r="C3239" s="9" t="s">
        <v>5</v>
      </c>
      <c r="D3239" s="9" t="s">
        <v>5</v>
      </c>
    </row>
    <row r="3240" spans="1:4" ht="16.5" x14ac:dyDescent="0.3">
      <c r="A3240" s="177" t="s">
        <v>6</v>
      </c>
      <c r="B3240" s="98"/>
      <c r="C3240" s="5" t="s">
        <v>7</v>
      </c>
      <c r="D3240" s="5" t="s">
        <v>7</v>
      </c>
    </row>
    <row r="3241" spans="1:4" ht="16.5" x14ac:dyDescent="0.3">
      <c r="A3241" s="145"/>
      <c r="B3241" s="98"/>
      <c r="C3241" s="5">
        <v>2011</v>
      </c>
      <c r="D3241" s="5">
        <v>2012</v>
      </c>
    </row>
    <row r="3242" spans="1:4" ht="17.25" thickBot="1" x14ac:dyDescent="0.35">
      <c r="A3242" s="178"/>
      <c r="B3242" s="103"/>
      <c r="C3242" s="13" t="s">
        <v>299</v>
      </c>
      <c r="D3242" s="13" t="s">
        <v>299</v>
      </c>
    </row>
    <row r="3243" spans="1:4" ht="16.5" x14ac:dyDescent="0.3">
      <c r="A3243" s="143"/>
      <c r="B3243" s="94"/>
      <c r="C3243" s="3"/>
      <c r="D3243" s="3"/>
    </row>
    <row r="3244" spans="1:4" ht="16.5" x14ac:dyDescent="0.3">
      <c r="A3244" s="143">
        <v>197</v>
      </c>
      <c r="B3244" s="106" t="s">
        <v>3077</v>
      </c>
      <c r="C3244" s="3"/>
      <c r="D3244" s="3"/>
    </row>
    <row r="3245" spans="1:4" ht="16.5" x14ac:dyDescent="0.3">
      <c r="A3245" s="143"/>
      <c r="B3245" s="91" t="s">
        <v>3078</v>
      </c>
      <c r="C3245" s="3"/>
      <c r="D3245" s="3"/>
    </row>
    <row r="3246" spans="1:4" ht="16.5" x14ac:dyDescent="0.3">
      <c r="A3246" s="143"/>
      <c r="B3246" s="91" t="s">
        <v>3079</v>
      </c>
      <c r="C3246" s="28">
        <v>2000000</v>
      </c>
      <c r="D3246" s="28">
        <v>3000000</v>
      </c>
    </row>
    <row r="3247" spans="1:4" ht="16.5" x14ac:dyDescent="0.3">
      <c r="A3247" s="143"/>
      <c r="B3247" s="91" t="s">
        <v>3080</v>
      </c>
      <c r="C3247" s="28">
        <v>5000000</v>
      </c>
      <c r="D3247" s="28">
        <v>5000000</v>
      </c>
    </row>
    <row r="3248" spans="1:4" ht="16.5" x14ac:dyDescent="0.3">
      <c r="A3248" s="143"/>
      <c r="B3248" s="91" t="s">
        <v>3081</v>
      </c>
      <c r="C3248" s="28">
        <v>36000000</v>
      </c>
      <c r="D3248" s="28">
        <v>32000000</v>
      </c>
    </row>
    <row r="3249" spans="1:4" ht="17.25" thickBot="1" x14ac:dyDescent="0.35">
      <c r="A3249" s="143"/>
      <c r="B3249" s="94" t="s">
        <v>50</v>
      </c>
      <c r="C3249" s="223">
        <f>SUM(C3245:C3248)</f>
        <v>43000000</v>
      </c>
      <c r="D3249" s="223">
        <f>SUM(D3245:D3248)</f>
        <v>40000000</v>
      </c>
    </row>
    <row r="3250" spans="1:4" ht="16.5" x14ac:dyDescent="0.3">
      <c r="A3250" s="143">
        <v>198</v>
      </c>
      <c r="B3250" s="106" t="s">
        <v>2235</v>
      </c>
      <c r="C3250" s="3"/>
      <c r="D3250" s="3"/>
    </row>
    <row r="3251" spans="1:4" ht="15.75" x14ac:dyDescent="0.25">
      <c r="A3251" s="209"/>
      <c r="B3251" s="91" t="s">
        <v>3082</v>
      </c>
      <c r="C3251" s="28">
        <v>4000000</v>
      </c>
      <c r="D3251" s="28">
        <v>12000000</v>
      </c>
    </row>
    <row r="3252" spans="1:4" ht="15.75" x14ac:dyDescent="0.25">
      <c r="A3252" s="209"/>
      <c r="B3252" s="91" t="s">
        <v>3083</v>
      </c>
      <c r="C3252" s="28">
        <v>5000000</v>
      </c>
      <c r="D3252" s="28">
        <v>6000000</v>
      </c>
    </row>
    <row r="3253" spans="1:4" ht="16.5" x14ac:dyDescent="0.3">
      <c r="A3253" s="143"/>
      <c r="B3253" s="91" t="s">
        <v>3084</v>
      </c>
      <c r="C3253" s="28">
        <v>19000000</v>
      </c>
      <c r="D3253" s="28">
        <v>25000000</v>
      </c>
    </row>
    <row r="3254" spans="1:4" ht="16.5" x14ac:dyDescent="0.3">
      <c r="A3254" s="143"/>
      <c r="B3254" s="91" t="s">
        <v>3081</v>
      </c>
      <c r="C3254" s="28">
        <v>2000000</v>
      </c>
      <c r="D3254" s="28">
        <v>0</v>
      </c>
    </row>
    <row r="3255" spans="1:4" ht="17.25" thickBot="1" x14ac:dyDescent="0.35">
      <c r="A3255" s="143"/>
      <c r="B3255" s="94" t="s">
        <v>50</v>
      </c>
      <c r="C3255" s="223">
        <f>SUM(C3251:C3254)</f>
        <v>30000000</v>
      </c>
      <c r="D3255" s="223">
        <f>SUM(D3251:D3254)</f>
        <v>43000000</v>
      </c>
    </row>
    <row r="3256" spans="1:4" ht="16.5" x14ac:dyDescent="0.3">
      <c r="A3256" s="143">
        <v>199</v>
      </c>
      <c r="B3256" s="109" t="s">
        <v>2513</v>
      </c>
      <c r="C3256" s="3"/>
      <c r="D3256" s="3"/>
    </row>
    <row r="3257" spans="1:4" ht="16.5" x14ac:dyDescent="0.3">
      <c r="A3257" s="143"/>
      <c r="B3257" s="109" t="s">
        <v>3085</v>
      </c>
      <c r="C3257" s="3"/>
      <c r="D3257" s="3"/>
    </row>
    <row r="3258" spans="1:4" ht="15.75" x14ac:dyDescent="0.25">
      <c r="A3258" s="175"/>
      <c r="B3258" s="91" t="s">
        <v>3086</v>
      </c>
      <c r="C3258" s="28">
        <v>10000000</v>
      </c>
      <c r="D3258" s="28">
        <v>10000000</v>
      </c>
    </row>
    <row r="3259" spans="1:4" ht="15.75" x14ac:dyDescent="0.25">
      <c r="A3259" s="175"/>
      <c r="B3259" s="91" t="s">
        <v>3087</v>
      </c>
      <c r="C3259" s="28">
        <v>5000000</v>
      </c>
      <c r="D3259" s="28">
        <v>10000000</v>
      </c>
    </row>
    <row r="3260" spans="1:4" ht="16.5" x14ac:dyDescent="0.3">
      <c r="A3260" s="143"/>
      <c r="B3260" s="91" t="s">
        <v>3088</v>
      </c>
      <c r="C3260" s="28">
        <v>5000000</v>
      </c>
      <c r="D3260" s="28">
        <v>5000000</v>
      </c>
    </row>
    <row r="3261" spans="1:4" ht="16.5" x14ac:dyDescent="0.3">
      <c r="A3261" s="143"/>
      <c r="B3261" s="91" t="s">
        <v>3089</v>
      </c>
      <c r="C3261" s="28">
        <v>50000000</v>
      </c>
      <c r="D3261" s="28">
        <v>50000000</v>
      </c>
    </row>
    <row r="3262" spans="1:4" ht="16.5" x14ac:dyDescent="0.3">
      <c r="A3262" s="143"/>
      <c r="B3262" s="91" t="s">
        <v>3090</v>
      </c>
      <c r="C3262" s="28">
        <v>30000000</v>
      </c>
      <c r="D3262" s="28">
        <v>50000000</v>
      </c>
    </row>
    <row r="3263" spans="1:4" ht="16.5" x14ac:dyDescent="0.3">
      <c r="A3263" s="143"/>
      <c r="B3263" s="91" t="s">
        <v>3091</v>
      </c>
      <c r="C3263" s="242">
        <v>50000000</v>
      </c>
      <c r="D3263" s="28">
        <v>40000000</v>
      </c>
    </row>
    <row r="3264" spans="1:4" ht="16.5" x14ac:dyDescent="0.3">
      <c r="A3264" s="143"/>
      <c r="B3264" s="91" t="s">
        <v>3092</v>
      </c>
      <c r="C3264" s="242">
        <v>20000000</v>
      </c>
      <c r="D3264" s="242">
        <v>15000000</v>
      </c>
    </row>
    <row r="3265" spans="1:4" ht="17.25" thickBot="1" x14ac:dyDescent="0.35">
      <c r="A3265" s="143"/>
      <c r="B3265" s="94" t="s">
        <v>50</v>
      </c>
      <c r="C3265" s="23">
        <f>SUM(C3258:C3264)</f>
        <v>170000000</v>
      </c>
      <c r="D3265" s="23">
        <f ca="1">SUM(D3258:D3265)</f>
        <v>180000000</v>
      </c>
    </row>
    <row r="3266" spans="1:4" ht="16.5" x14ac:dyDescent="0.3">
      <c r="A3266" s="143"/>
    </row>
    <row r="3267" spans="1:4" ht="16.5" x14ac:dyDescent="0.3">
      <c r="A3267" s="143">
        <v>200</v>
      </c>
      <c r="B3267" s="109" t="s">
        <v>2185</v>
      </c>
      <c r="C3267" s="3"/>
      <c r="D3267" s="3"/>
    </row>
    <row r="3268" spans="1:4" ht="15.75" x14ac:dyDescent="0.25">
      <c r="A3268" s="175"/>
      <c r="B3268" s="91" t="s">
        <v>3093</v>
      </c>
      <c r="C3268" s="28">
        <v>0</v>
      </c>
      <c r="D3268" s="28">
        <v>14000000</v>
      </c>
    </row>
    <row r="3269" spans="1:4" ht="16.5" x14ac:dyDescent="0.3">
      <c r="A3269" s="143"/>
      <c r="B3269" s="91" t="s">
        <v>4627</v>
      </c>
      <c r="C3269" s="28">
        <v>0</v>
      </c>
      <c r="D3269" s="28">
        <v>5300000</v>
      </c>
    </row>
    <row r="3270" spans="1:4" ht="16.5" x14ac:dyDescent="0.3">
      <c r="A3270" s="143"/>
      <c r="B3270" s="91" t="s">
        <v>4628</v>
      </c>
      <c r="C3270" s="28"/>
      <c r="D3270" s="28"/>
    </row>
    <row r="3271" spans="1:4" ht="16.5" x14ac:dyDescent="0.3">
      <c r="A3271" s="143"/>
      <c r="B3271" s="91" t="s">
        <v>4629</v>
      </c>
      <c r="C3271" s="28">
        <v>0</v>
      </c>
      <c r="D3271" s="28">
        <v>500000</v>
      </c>
    </row>
    <row r="3272" spans="1:4" ht="16.5" x14ac:dyDescent="0.3">
      <c r="A3272" s="143"/>
      <c r="B3272" s="91" t="s">
        <v>3094</v>
      </c>
      <c r="C3272" s="28">
        <v>0</v>
      </c>
      <c r="D3272" s="28">
        <v>40000000</v>
      </c>
    </row>
    <row r="3273" spans="1:4" ht="16.5" x14ac:dyDescent="0.3">
      <c r="A3273" s="143"/>
      <c r="B3273" s="91" t="s">
        <v>3095</v>
      </c>
      <c r="C3273" s="28">
        <v>0</v>
      </c>
      <c r="D3273" s="28">
        <v>5700000</v>
      </c>
    </row>
    <row r="3274" spans="1:4" ht="16.5" x14ac:dyDescent="0.3">
      <c r="A3274" s="143"/>
      <c r="B3274" s="91" t="s">
        <v>3096</v>
      </c>
      <c r="C3274" s="28">
        <v>0</v>
      </c>
      <c r="D3274" s="28">
        <v>38000000</v>
      </c>
    </row>
    <row r="3275" spans="1:4" ht="17.25" thickBot="1" x14ac:dyDescent="0.35">
      <c r="A3275" s="143"/>
      <c r="B3275" s="94" t="s">
        <v>50</v>
      </c>
      <c r="C3275" s="304">
        <v>0</v>
      </c>
      <c r="D3275" s="23">
        <f>SUM(D3268:D3274)</f>
        <v>103500000</v>
      </c>
    </row>
    <row r="3276" spans="1:4" ht="16.5" x14ac:dyDescent="0.3">
      <c r="A3276" s="143"/>
      <c r="B3276" s="91"/>
      <c r="C3276" s="28"/>
      <c r="D3276" s="28"/>
    </row>
    <row r="3277" spans="1:4" ht="16.5" x14ac:dyDescent="0.3">
      <c r="A3277" s="143">
        <v>210</v>
      </c>
      <c r="B3277" s="109" t="s">
        <v>3097</v>
      </c>
      <c r="C3277" s="3"/>
      <c r="D3277" s="3"/>
    </row>
    <row r="3278" spans="1:4" ht="15.75" x14ac:dyDescent="0.25">
      <c r="A3278" s="175"/>
      <c r="B3278" s="91" t="s">
        <v>3098</v>
      </c>
      <c r="C3278" s="28">
        <v>0</v>
      </c>
      <c r="D3278" s="28">
        <v>0</v>
      </c>
    </row>
    <row r="3279" spans="1:4" ht="15.75" x14ac:dyDescent="0.25">
      <c r="A3279" s="175"/>
      <c r="B3279" s="91" t="s">
        <v>3099</v>
      </c>
      <c r="C3279" s="28"/>
      <c r="D3279" s="28">
        <v>510000000</v>
      </c>
    </row>
    <row r="3280" spans="1:4" ht="16.5" x14ac:dyDescent="0.3">
      <c r="A3280" s="143"/>
      <c r="B3280" s="91" t="s">
        <v>3100</v>
      </c>
      <c r="C3280" s="28">
        <v>0</v>
      </c>
      <c r="D3280" s="28"/>
    </row>
    <row r="3281" spans="1:4" ht="16.5" x14ac:dyDescent="0.3">
      <c r="A3281" s="143"/>
      <c r="B3281" s="91" t="s">
        <v>3101</v>
      </c>
      <c r="C3281" s="28"/>
      <c r="D3281" s="28">
        <v>30000000</v>
      </c>
    </row>
    <row r="3282" spans="1:4" ht="16.5" x14ac:dyDescent="0.3">
      <c r="A3282" s="143"/>
      <c r="B3282" s="91" t="s">
        <v>3102</v>
      </c>
      <c r="C3282" s="28">
        <v>0</v>
      </c>
      <c r="D3282" s="28">
        <v>40000000</v>
      </c>
    </row>
    <row r="3283" spans="1:4" ht="16.5" x14ac:dyDescent="0.3">
      <c r="A3283" s="143"/>
      <c r="B3283" s="91" t="s">
        <v>3103</v>
      </c>
      <c r="C3283" s="28">
        <v>0</v>
      </c>
      <c r="D3283" s="28"/>
    </row>
    <row r="3284" spans="1:4" ht="16.5" x14ac:dyDescent="0.3">
      <c r="A3284" s="143"/>
      <c r="B3284" s="91" t="s">
        <v>3104</v>
      </c>
      <c r="C3284" s="28"/>
      <c r="D3284" s="28">
        <v>15000000</v>
      </c>
    </row>
    <row r="3285" spans="1:4" ht="16.5" x14ac:dyDescent="0.3">
      <c r="A3285" s="143"/>
      <c r="B3285" s="91" t="s">
        <v>3105</v>
      </c>
      <c r="C3285" s="28"/>
      <c r="D3285" s="28">
        <v>10000000</v>
      </c>
    </row>
    <row r="3286" spans="1:4" ht="16.5" x14ac:dyDescent="0.3">
      <c r="A3286" s="143"/>
      <c r="B3286" s="91" t="s">
        <v>3106</v>
      </c>
      <c r="C3286" s="28">
        <v>0</v>
      </c>
      <c r="D3286" s="28">
        <v>50000000</v>
      </c>
    </row>
    <row r="3287" spans="1:4" ht="16.5" x14ac:dyDescent="0.3">
      <c r="A3287" s="143"/>
      <c r="B3287" s="91" t="s">
        <v>3107</v>
      </c>
      <c r="C3287" s="28">
        <v>0</v>
      </c>
      <c r="D3287" s="242">
        <v>7000000</v>
      </c>
    </row>
    <row r="3288" spans="1:4" ht="16.5" x14ac:dyDescent="0.3">
      <c r="A3288" s="143"/>
      <c r="B3288" s="91" t="s">
        <v>3108</v>
      </c>
      <c r="C3288" s="28"/>
      <c r="D3288" s="242"/>
    </row>
    <row r="3289" spans="1:4" ht="16.5" x14ac:dyDescent="0.3">
      <c r="A3289" s="143"/>
      <c r="B3289" s="91" t="s">
        <v>3109</v>
      </c>
      <c r="C3289" s="28"/>
      <c r="D3289" s="242">
        <v>538000000</v>
      </c>
    </row>
    <row r="3290" spans="1:4" ht="16.5" x14ac:dyDescent="0.3">
      <c r="A3290" s="143"/>
      <c r="B3290" s="91"/>
      <c r="C3290" s="28"/>
    </row>
    <row r="3291" spans="1:4" ht="17.25" thickBot="1" x14ac:dyDescent="0.35">
      <c r="A3291" s="143"/>
      <c r="B3291" s="94" t="s">
        <v>50</v>
      </c>
      <c r="C3291" s="262">
        <f>SUM(C3278:C3287)</f>
        <v>0</v>
      </c>
      <c r="D3291" s="259">
        <f>SUM(D3279:D3289)</f>
        <v>1200000000</v>
      </c>
    </row>
    <row r="3292" spans="1:4" ht="17.25" thickTop="1" x14ac:dyDescent="0.3">
      <c r="A3292" s="143"/>
      <c r="B3292" s="94"/>
      <c r="C3292" s="29"/>
      <c r="D3292" s="224"/>
    </row>
    <row r="3293" spans="1:4" ht="23.25" x14ac:dyDescent="0.35">
      <c r="A3293" s="175">
        <v>92</v>
      </c>
      <c r="B3293" s="92" t="s">
        <v>0</v>
      </c>
      <c r="C3293" s="56"/>
      <c r="D3293" s="67"/>
    </row>
    <row r="3294" spans="1:4" ht="15.75" x14ac:dyDescent="0.25">
      <c r="A3294" s="209"/>
      <c r="B3294" s="94"/>
      <c r="C3294" s="3"/>
      <c r="D3294" s="3"/>
    </row>
    <row r="3295" spans="1:4" ht="15.75" x14ac:dyDescent="0.25">
      <c r="A3295" s="209"/>
      <c r="B3295" s="94" t="s">
        <v>859</v>
      </c>
      <c r="C3295" s="3"/>
      <c r="D3295" s="3"/>
    </row>
    <row r="3296" spans="1:4" ht="15.75" x14ac:dyDescent="0.25">
      <c r="A3296" s="209"/>
      <c r="B3296" s="94" t="s">
        <v>2536</v>
      </c>
      <c r="C3296" s="3"/>
      <c r="D3296" s="3"/>
    </row>
    <row r="3297" spans="1:4" ht="15.75" x14ac:dyDescent="0.25">
      <c r="A3297" s="209"/>
      <c r="B3297" s="94"/>
      <c r="C3297" s="3"/>
      <c r="D3297" s="3"/>
    </row>
    <row r="3298" spans="1:4" ht="16.5" x14ac:dyDescent="0.3">
      <c r="A3298" s="176" t="s">
        <v>861</v>
      </c>
      <c r="B3298" s="96" t="s">
        <v>4</v>
      </c>
      <c r="C3298" s="9" t="s">
        <v>5</v>
      </c>
      <c r="D3298" s="9" t="s">
        <v>5</v>
      </c>
    </row>
    <row r="3299" spans="1:4" ht="16.5" x14ac:dyDescent="0.3">
      <c r="A3299" s="177" t="s">
        <v>6</v>
      </c>
      <c r="B3299" s="98"/>
      <c r="C3299" s="5" t="s">
        <v>7</v>
      </c>
      <c r="D3299" s="5" t="s">
        <v>7</v>
      </c>
    </row>
    <row r="3300" spans="1:4" ht="16.5" x14ac:dyDescent="0.3">
      <c r="A3300" s="145"/>
      <c r="B3300" s="98"/>
      <c r="C3300" s="5">
        <v>2011</v>
      </c>
      <c r="D3300" s="5">
        <v>2012</v>
      </c>
    </row>
    <row r="3301" spans="1:4" ht="17.25" thickBot="1" x14ac:dyDescent="0.35">
      <c r="A3301" s="178"/>
      <c r="B3301" s="103"/>
      <c r="C3301" s="13" t="s">
        <v>299</v>
      </c>
      <c r="D3301" s="13" t="s">
        <v>299</v>
      </c>
    </row>
    <row r="3302" spans="1:4" ht="16.5" x14ac:dyDescent="0.3">
      <c r="A3302" s="143">
        <v>202</v>
      </c>
      <c r="B3302" s="109" t="s">
        <v>2349</v>
      </c>
      <c r="C3302" s="3"/>
      <c r="D3302" s="3"/>
    </row>
    <row r="3303" spans="1:4" ht="15.75" x14ac:dyDescent="0.25">
      <c r="A3303" s="175"/>
      <c r="B3303" s="91" t="s">
        <v>3110</v>
      </c>
      <c r="C3303" s="28">
        <v>0</v>
      </c>
      <c r="D3303" s="28">
        <v>25000000</v>
      </c>
    </row>
    <row r="3304" spans="1:4" ht="16.5" x14ac:dyDescent="0.3">
      <c r="A3304" s="143"/>
      <c r="B3304" s="91" t="s">
        <v>3111</v>
      </c>
      <c r="C3304" s="28">
        <v>0</v>
      </c>
      <c r="D3304" s="28">
        <v>15000000</v>
      </c>
    </row>
    <row r="3305" spans="1:4" ht="16.5" x14ac:dyDescent="0.3">
      <c r="A3305" s="143"/>
      <c r="B3305" s="91" t="s">
        <v>3112</v>
      </c>
      <c r="C3305" s="28">
        <v>0</v>
      </c>
      <c r="D3305" s="28">
        <v>10000000</v>
      </c>
    </row>
    <row r="3306" spans="1:4" ht="16.5" x14ac:dyDescent="0.3">
      <c r="A3306" s="143"/>
      <c r="B3306" s="91" t="s">
        <v>4357</v>
      </c>
      <c r="C3306" s="28">
        <v>0</v>
      </c>
      <c r="D3306" s="28">
        <v>15000000</v>
      </c>
    </row>
    <row r="3307" spans="1:4" ht="16.5" x14ac:dyDescent="0.3">
      <c r="A3307" s="143"/>
      <c r="B3307" s="91" t="s">
        <v>3113</v>
      </c>
      <c r="C3307" s="28">
        <v>0</v>
      </c>
      <c r="D3307" s="28">
        <v>15000000</v>
      </c>
    </row>
    <row r="3308" spans="1:4" ht="16.5" x14ac:dyDescent="0.3">
      <c r="A3308" s="143"/>
      <c r="B3308" s="91" t="s">
        <v>3114</v>
      </c>
      <c r="C3308" s="28">
        <v>0</v>
      </c>
      <c r="D3308" s="28">
        <v>110000000</v>
      </c>
    </row>
    <row r="3309" spans="1:4" ht="16.5" x14ac:dyDescent="0.3">
      <c r="A3309" s="143"/>
      <c r="B3309" s="91" t="s">
        <v>3115</v>
      </c>
      <c r="C3309" s="28">
        <v>0</v>
      </c>
      <c r="D3309" s="28">
        <v>10000000</v>
      </c>
    </row>
    <row r="3310" spans="1:4" ht="17.25" thickBot="1" x14ac:dyDescent="0.35">
      <c r="A3310" s="143"/>
      <c r="B3310" s="94" t="s">
        <v>50</v>
      </c>
      <c r="C3310" s="23">
        <f>SUM(C3301:C3309)</f>
        <v>0</v>
      </c>
      <c r="D3310" s="23">
        <f>SUM(D3301:D3309)</f>
        <v>200000000</v>
      </c>
    </row>
    <row r="3311" spans="1:4" ht="16.5" x14ac:dyDescent="0.3">
      <c r="A3311" s="143"/>
      <c r="B3311" s="91"/>
      <c r="C3311" s="29"/>
      <c r="D3311" s="29"/>
    </row>
    <row r="3312" spans="1:4" ht="16.5" x14ac:dyDescent="0.3">
      <c r="A3312" s="143">
        <v>203</v>
      </c>
      <c r="B3312" s="109" t="s">
        <v>3116</v>
      </c>
      <c r="C3312" s="29"/>
      <c r="D3312" s="29"/>
    </row>
    <row r="3313" spans="1:4" ht="16.5" x14ac:dyDescent="0.3">
      <c r="A3313" s="143"/>
      <c r="B3313" s="109" t="s">
        <v>3117</v>
      </c>
      <c r="C3313" s="29"/>
      <c r="D3313" s="29"/>
    </row>
    <row r="3314" spans="1:4" ht="15.75" x14ac:dyDescent="0.25">
      <c r="A3314" s="175"/>
      <c r="B3314" s="91" t="s">
        <v>3118</v>
      </c>
      <c r="C3314" s="28">
        <v>0</v>
      </c>
      <c r="D3314" s="26">
        <v>20000000</v>
      </c>
    </row>
    <row r="3315" spans="1:4" ht="16.5" x14ac:dyDescent="0.3">
      <c r="A3315" s="143"/>
      <c r="B3315" s="91" t="s">
        <v>3119</v>
      </c>
      <c r="C3315" s="28">
        <v>0</v>
      </c>
      <c r="D3315" s="28">
        <v>22000000</v>
      </c>
    </row>
    <row r="3316" spans="1:4" ht="16.5" x14ac:dyDescent="0.3">
      <c r="A3316" s="143"/>
      <c r="B3316" s="91" t="s">
        <v>3120</v>
      </c>
      <c r="C3316" s="28">
        <v>0</v>
      </c>
      <c r="D3316" s="252">
        <v>1000000</v>
      </c>
    </row>
    <row r="3317" spans="1:4" ht="16.5" x14ac:dyDescent="0.3">
      <c r="A3317" s="143"/>
      <c r="B3317" s="91" t="s">
        <v>3121</v>
      </c>
      <c r="C3317" s="28">
        <v>0</v>
      </c>
      <c r="D3317" s="252">
        <v>5000000</v>
      </c>
    </row>
    <row r="3318" spans="1:4" ht="16.5" x14ac:dyDescent="0.3">
      <c r="A3318" s="143"/>
      <c r="B3318" s="91" t="s">
        <v>3122</v>
      </c>
      <c r="C3318" s="28">
        <v>0</v>
      </c>
      <c r="D3318" s="252">
        <v>200000000</v>
      </c>
    </row>
    <row r="3319" spans="1:4" ht="16.5" x14ac:dyDescent="0.3">
      <c r="A3319" s="143"/>
      <c r="B3319" s="91" t="s">
        <v>3123</v>
      </c>
      <c r="C3319" s="28">
        <v>0</v>
      </c>
      <c r="D3319" s="252">
        <v>200000000</v>
      </c>
    </row>
    <row r="3320" spans="1:4" ht="16.5" x14ac:dyDescent="0.3">
      <c r="A3320" s="143"/>
      <c r="B3320" s="91" t="s">
        <v>3124</v>
      </c>
      <c r="C3320" s="28">
        <v>0</v>
      </c>
      <c r="D3320" s="29">
        <v>0</v>
      </c>
    </row>
    <row r="3321" spans="1:4" ht="16.5" x14ac:dyDescent="0.3">
      <c r="A3321" s="143"/>
      <c r="B3321" s="91" t="s">
        <v>3125</v>
      </c>
      <c r="C3321" s="28">
        <v>0</v>
      </c>
      <c r="D3321" s="252">
        <v>200000000</v>
      </c>
    </row>
    <row r="3322" spans="1:4" ht="16.5" x14ac:dyDescent="0.3">
      <c r="A3322" s="143"/>
      <c r="B3322" s="91" t="s">
        <v>3126</v>
      </c>
      <c r="C3322" s="28">
        <v>0</v>
      </c>
      <c r="D3322" s="252">
        <v>94500000</v>
      </c>
    </row>
    <row r="3323" spans="1:4" ht="16.5" x14ac:dyDescent="0.3">
      <c r="A3323" s="143"/>
      <c r="B3323" s="91" t="s">
        <v>3127</v>
      </c>
      <c r="C3323" s="28">
        <v>0</v>
      </c>
      <c r="D3323" s="252">
        <v>10000000</v>
      </c>
    </row>
    <row r="3324" spans="1:4" ht="16.5" x14ac:dyDescent="0.3">
      <c r="A3324" s="143"/>
      <c r="B3324" s="91" t="s">
        <v>3128</v>
      </c>
      <c r="C3324" s="28">
        <v>0</v>
      </c>
      <c r="D3324" s="252">
        <v>20000000</v>
      </c>
    </row>
    <row r="3325" spans="1:4" ht="16.5" x14ac:dyDescent="0.3">
      <c r="A3325" s="143"/>
      <c r="B3325" s="91" t="s">
        <v>4370</v>
      </c>
      <c r="C3325" s="28">
        <v>0</v>
      </c>
      <c r="D3325" s="252">
        <v>200000000</v>
      </c>
    </row>
    <row r="3326" spans="1:4" ht="17.25" thickBot="1" x14ac:dyDescent="0.35">
      <c r="A3326" s="143"/>
      <c r="B3326" s="94" t="s">
        <v>50</v>
      </c>
      <c r="C3326" s="23">
        <f>SUM(C3317:C3325)</f>
        <v>0</v>
      </c>
      <c r="D3326" s="23">
        <f>SUM(D3314:D3325)</f>
        <v>972500000</v>
      </c>
    </row>
    <row r="3327" spans="1:4" ht="16.5" x14ac:dyDescent="0.3">
      <c r="A3327" s="143">
        <v>204</v>
      </c>
      <c r="B3327" s="109" t="s">
        <v>1873</v>
      </c>
      <c r="C3327" s="3"/>
      <c r="D3327" s="3"/>
    </row>
    <row r="3328" spans="1:4" ht="15.75" x14ac:dyDescent="0.25">
      <c r="A3328" s="175"/>
      <c r="B3328" s="91" t="s">
        <v>3110</v>
      </c>
      <c r="C3328" s="28">
        <v>30000000</v>
      </c>
      <c r="D3328" s="28">
        <v>25000000</v>
      </c>
    </row>
    <row r="3329" spans="1:4" ht="16.5" x14ac:dyDescent="0.3">
      <c r="A3329" s="143"/>
      <c r="B3329" s="91" t="s">
        <v>3129</v>
      </c>
    </row>
    <row r="3330" spans="1:4" ht="16.5" x14ac:dyDescent="0.3">
      <c r="A3330" s="143"/>
      <c r="B3330" s="91" t="s">
        <v>3130</v>
      </c>
      <c r="C3330" s="28">
        <v>35000000</v>
      </c>
      <c r="D3330" s="28">
        <v>20000000</v>
      </c>
    </row>
    <row r="3331" spans="1:4" ht="16.5" x14ac:dyDescent="0.3">
      <c r="A3331" s="143"/>
      <c r="B3331" s="91" t="s">
        <v>4153</v>
      </c>
      <c r="C3331" s="28">
        <v>44000000</v>
      </c>
      <c r="D3331" s="252">
        <v>10000000</v>
      </c>
    </row>
    <row r="3332" spans="1:4" ht="17.25" thickBot="1" x14ac:dyDescent="0.35">
      <c r="A3332" s="143"/>
      <c r="B3332" s="94" t="s">
        <v>50</v>
      </c>
      <c r="C3332" s="23">
        <f>SUM(C3328:C3331)</f>
        <v>109000000</v>
      </c>
      <c r="D3332" s="23">
        <f>SUM(D3328:D3331)</f>
        <v>55000000</v>
      </c>
    </row>
    <row r="3333" spans="1:4" ht="16.5" x14ac:dyDescent="0.3">
      <c r="A3333" s="143"/>
      <c r="B3333" s="94"/>
      <c r="C3333" s="29"/>
      <c r="D3333" s="29"/>
    </row>
    <row r="3334" spans="1:4" ht="16.5" x14ac:dyDescent="0.3">
      <c r="A3334" s="143">
        <v>205</v>
      </c>
      <c r="B3334" s="109" t="s">
        <v>3131</v>
      </c>
      <c r="C3334" s="29"/>
      <c r="D3334" s="29"/>
    </row>
    <row r="3335" spans="1:4" ht="16.5" x14ac:dyDescent="0.3">
      <c r="A3335" s="143"/>
      <c r="B3335" s="234" t="s">
        <v>3132</v>
      </c>
      <c r="C3335" s="252">
        <v>0</v>
      </c>
      <c r="D3335" s="252">
        <v>50000000</v>
      </c>
    </row>
    <row r="3336" spans="1:4" ht="16.5" x14ac:dyDescent="0.3">
      <c r="A3336" s="143"/>
      <c r="B3336" s="234" t="s">
        <v>3133</v>
      </c>
      <c r="C3336" s="252">
        <v>0</v>
      </c>
      <c r="D3336" s="252">
        <v>5000000</v>
      </c>
    </row>
    <row r="3337" spans="1:4" ht="16.5" x14ac:dyDescent="0.3">
      <c r="A3337" s="143"/>
      <c r="B3337" s="234" t="s">
        <v>3134</v>
      </c>
      <c r="C3337" s="252">
        <v>0</v>
      </c>
      <c r="D3337" s="252">
        <v>32280000</v>
      </c>
    </row>
    <row r="3338" spans="1:4" ht="16.5" x14ac:dyDescent="0.3">
      <c r="A3338" s="143"/>
      <c r="B3338" s="234" t="s">
        <v>3135</v>
      </c>
      <c r="C3338" s="252">
        <v>0</v>
      </c>
      <c r="D3338" s="252">
        <v>30000000</v>
      </c>
    </row>
    <row r="3339" spans="1:4" ht="16.5" x14ac:dyDescent="0.3">
      <c r="A3339" s="143"/>
      <c r="B3339" s="234" t="s">
        <v>3136</v>
      </c>
      <c r="C3339" s="252">
        <v>0</v>
      </c>
      <c r="D3339" s="252">
        <v>15400000</v>
      </c>
    </row>
    <row r="3340" spans="1:4" ht="17.25" thickBot="1" x14ac:dyDescent="0.35">
      <c r="A3340" s="143"/>
      <c r="B3340" s="275"/>
      <c r="C3340" s="23">
        <f>SUM(C3335:C3339)</f>
        <v>0</v>
      </c>
      <c r="D3340" s="23">
        <f>SUM(D3335:D3339)</f>
        <v>132680000</v>
      </c>
    </row>
    <row r="3341" spans="1:4" ht="16.5" x14ac:dyDescent="0.3">
      <c r="A3341" s="143"/>
      <c r="B3341" s="275"/>
      <c r="C3341" s="252"/>
      <c r="D3341" s="252"/>
    </row>
    <row r="3342" spans="1:4" ht="17.25" thickBot="1" x14ac:dyDescent="0.35">
      <c r="A3342" s="143"/>
      <c r="B3342" s="305" t="s">
        <v>3137</v>
      </c>
      <c r="C3342" s="23">
        <v>18665948500</v>
      </c>
      <c r="D3342" s="23">
        <v>20633617438</v>
      </c>
    </row>
    <row r="3343" spans="1:4" ht="17.25" thickBot="1" x14ac:dyDescent="0.35">
      <c r="A3343" s="143"/>
      <c r="B3343" s="305" t="s">
        <v>3138</v>
      </c>
      <c r="C3343" s="23">
        <v>79671931500</v>
      </c>
      <c r="D3343" s="23">
        <v>95029440000</v>
      </c>
    </row>
  </sheetData>
  <pageMargins left="0.93" right="0.22" top="0.9" bottom="0.55000000000000004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1522"/>
  <sheetViews>
    <sheetView tabSelected="1" topLeftCell="A4" zoomScale="85" zoomScaleNormal="85" workbookViewId="0">
      <selection activeCell="A11" sqref="A11:D27"/>
    </sheetView>
  </sheetViews>
  <sheetFormatPr defaultRowHeight="15" x14ac:dyDescent="0.25"/>
  <cols>
    <col min="1" max="1" width="10.28515625" customWidth="1"/>
    <col min="2" max="2" width="37.28515625" customWidth="1"/>
    <col min="3" max="3" width="27.140625" customWidth="1"/>
    <col min="4" max="4" width="24.42578125" customWidth="1"/>
    <col min="5" max="5" width="34.28515625" customWidth="1"/>
    <col min="6" max="6" width="13.85546875" customWidth="1"/>
    <col min="7" max="7" width="16.42578125" customWidth="1"/>
    <col min="8" max="8" width="27.140625" customWidth="1"/>
    <col min="9" max="9" width="17.5703125" customWidth="1"/>
    <col min="10" max="10" width="23" customWidth="1"/>
    <col min="11" max="11" width="15" customWidth="1"/>
    <col min="12" max="12" width="34.28515625" customWidth="1"/>
  </cols>
  <sheetData>
    <row r="3" spans="1:4" ht="23.25" x14ac:dyDescent="0.35">
      <c r="A3" s="306"/>
      <c r="B3" s="92" t="s">
        <v>0</v>
      </c>
      <c r="C3" s="307"/>
      <c r="D3" s="306">
        <v>1</v>
      </c>
    </row>
    <row r="4" spans="1:4" ht="15.75" x14ac:dyDescent="0.25">
      <c r="A4" s="306"/>
      <c r="B4" s="5" t="s">
        <v>3139</v>
      </c>
      <c r="C4" s="307"/>
      <c r="D4" s="306"/>
    </row>
    <row r="5" spans="1:4" ht="15.75" x14ac:dyDescent="0.25">
      <c r="A5" s="306"/>
      <c r="B5" s="308" t="s">
        <v>3140</v>
      </c>
      <c r="C5" s="306"/>
      <c r="D5" s="306"/>
    </row>
    <row r="6" spans="1:4" x14ac:dyDescent="0.25">
      <c r="A6" s="306"/>
      <c r="B6" s="306"/>
      <c r="C6" s="309">
        <v>2011</v>
      </c>
      <c r="D6" s="309">
        <v>2012</v>
      </c>
    </row>
    <row r="7" spans="1:4" x14ac:dyDescent="0.25">
      <c r="B7" s="310" t="s">
        <v>3141</v>
      </c>
      <c r="C7" s="311" t="s">
        <v>8</v>
      </c>
      <c r="D7" s="311" t="s">
        <v>8</v>
      </c>
    </row>
    <row r="8" spans="1:4" x14ac:dyDescent="0.25">
      <c r="B8" s="306" t="s">
        <v>3142</v>
      </c>
      <c r="C8" s="306"/>
      <c r="D8" s="306"/>
    </row>
    <row r="9" spans="1:4" x14ac:dyDescent="0.25">
      <c r="A9" s="311" t="s">
        <v>106</v>
      </c>
      <c r="B9" s="306" t="s">
        <v>3143</v>
      </c>
      <c r="C9" s="312">
        <v>148706562535</v>
      </c>
      <c r="D9" s="312">
        <v>114405905000</v>
      </c>
    </row>
    <row r="10" spans="1:4" x14ac:dyDescent="0.25">
      <c r="A10" s="311" t="s">
        <v>108</v>
      </c>
      <c r="B10" s="306" t="s">
        <v>3144</v>
      </c>
      <c r="C10" s="312">
        <v>148706562535</v>
      </c>
      <c r="D10" s="312">
        <v>172533937225</v>
      </c>
    </row>
    <row r="11" spans="1:4" x14ac:dyDescent="0.25">
      <c r="A11" s="175"/>
      <c r="B11" s="310" t="s">
        <v>3145</v>
      </c>
      <c r="C11" s="312"/>
      <c r="D11" s="312"/>
    </row>
    <row r="12" spans="1:4" x14ac:dyDescent="0.25">
      <c r="A12" s="175"/>
      <c r="B12" s="310" t="s">
        <v>3146</v>
      </c>
      <c r="C12" s="312"/>
      <c r="D12" s="312"/>
    </row>
    <row r="13" spans="1:4" x14ac:dyDescent="0.25">
      <c r="A13" s="311" t="s">
        <v>106</v>
      </c>
      <c r="B13" s="306" t="s">
        <v>3147</v>
      </c>
      <c r="C13" s="313">
        <v>30777854835</v>
      </c>
      <c r="D13" s="313">
        <v>34133937225</v>
      </c>
    </row>
    <row r="14" spans="1:4" x14ac:dyDescent="0.25">
      <c r="A14" s="311" t="s">
        <v>108</v>
      </c>
      <c r="B14" s="306" t="s">
        <v>3148</v>
      </c>
      <c r="C14" s="313">
        <v>40180000000</v>
      </c>
      <c r="D14" s="313">
        <v>50400000000</v>
      </c>
    </row>
    <row r="15" spans="1:4" x14ac:dyDescent="0.25">
      <c r="A15" s="311" t="s">
        <v>110</v>
      </c>
      <c r="B15" s="306" t="s">
        <v>3149</v>
      </c>
      <c r="C15" s="312">
        <v>15000000000</v>
      </c>
      <c r="D15" s="312">
        <v>10000000000</v>
      </c>
    </row>
    <row r="16" spans="1:4" x14ac:dyDescent="0.25">
      <c r="A16" s="311" t="s">
        <v>477</v>
      </c>
      <c r="B16" s="306" t="s">
        <v>3150</v>
      </c>
      <c r="C16" s="312">
        <v>28000000000</v>
      </c>
      <c r="D16" s="312">
        <v>10000000000</v>
      </c>
    </row>
    <row r="17" spans="1:7" ht="15.75" thickBot="1" x14ac:dyDescent="0.3">
      <c r="A17" s="311"/>
      <c r="B17" s="314" t="s">
        <v>3151</v>
      </c>
      <c r="C17" s="315">
        <f>SUM(C13:C16)</f>
        <v>113957854835</v>
      </c>
      <c r="D17" s="315">
        <f>SUM(D13:D16)</f>
        <v>104533937225</v>
      </c>
    </row>
    <row r="18" spans="1:7" x14ac:dyDescent="0.25">
      <c r="A18" s="311"/>
      <c r="B18" s="314"/>
      <c r="C18" s="312"/>
      <c r="D18" s="312"/>
    </row>
    <row r="19" spans="1:7" x14ac:dyDescent="0.25">
      <c r="A19" s="175"/>
      <c r="B19" s="310" t="s">
        <v>3152</v>
      </c>
      <c r="C19" s="312">
        <v>0</v>
      </c>
      <c r="D19" s="312"/>
    </row>
    <row r="20" spans="1:7" ht="23.25" x14ac:dyDescent="0.35">
      <c r="A20" s="311" t="s">
        <v>106</v>
      </c>
      <c r="B20" s="306" t="s">
        <v>3153</v>
      </c>
      <c r="C20" s="313">
        <v>15926000000</v>
      </c>
      <c r="D20" s="313">
        <v>4452198678</v>
      </c>
      <c r="G20" s="316"/>
    </row>
    <row r="21" spans="1:7" ht="23.25" x14ac:dyDescent="0.35">
      <c r="A21" s="311" t="s">
        <v>108</v>
      </c>
      <c r="B21" s="306" t="s">
        <v>3154</v>
      </c>
      <c r="C21" s="313">
        <v>6568707700</v>
      </c>
      <c r="D21" s="313">
        <v>5760002584</v>
      </c>
      <c r="G21" s="316"/>
    </row>
    <row r="22" spans="1:7" ht="23.25" x14ac:dyDescent="0.35">
      <c r="A22" s="311" t="s">
        <v>110</v>
      </c>
      <c r="B22" s="306" t="s">
        <v>3155</v>
      </c>
      <c r="C22" s="313">
        <v>6954000000</v>
      </c>
      <c r="D22" s="313">
        <v>29680000</v>
      </c>
      <c r="G22" s="316"/>
    </row>
    <row r="23" spans="1:7" ht="23.25" x14ac:dyDescent="0.35">
      <c r="A23" s="311" t="s">
        <v>477</v>
      </c>
      <c r="B23" s="306" t="s">
        <v>3156</v>
      </c>
      <c r="C23" s="313">
        <v>5300000000</v>
      </c>
      <c r="D23" s="313">
        <v>2758118738</v>
      </c>
      <c r="G23" s="316"/>
    </row>
    <row r="24" spans="1:7" ht="23.25" x14ac:dyDescent="0.35">
      <c r="A24" s="311" t="s">
        <v>479</v>
      </c>
      <c r="B24" s="306" t="s">
        <v>4599</v>
      </c>
      <c r="C24" s="313">
        <v>0</v>
      </c>
      <c r="D24" s="313">
        <v>55000000000</v>
      </c>
      <c r="G24" s="316"/>
    </row>
    <row r="25" spans="1:7" x14ac:dyDescent="0.25">
      <c r="A25" s="311"/>
      <c r="B25" s="309" t="s">
        <v>1133</v>
      </c>
      <c r="C25" s="317">
        <f>SUM(C20:C23)</f>
        <v>34748707700</v>
      </c>
      <c r="D25" s="317">
        <f>SUM(D20:D24)</f>
        <v>68000000000</v>
      </c>
    </row>
    <row r="26" spans="1:7" x14ac:dyDescent="0.25">
      <c r="A26" s="311"/>
      <c r="B26" s="306"/>
      <c r="C26" s="306"/>
      <c r="D26" s="306"/>
    </row>
    <row r="27" spans="1:7" ht="15.75" thickBot="1" x14ac:dyDescent="0.3">
      <c r="A27" s="311"/>
      <c r="B27" s="314" t="s">
        <v>3157</v>
      </c>
      <c r="C27" s="315">
        <f>SUM(C17+C25)</f>
        <v>148706562535</v>
      </c>
      <c r="D27" s="315">
        <f>SUM(D17+D25)</f>
        <v>172533937225</v>
      </c>
    </row>
    <row r="28" spans="1:7" x14ac:dyDescent="0.25">
      <c r="A28" s="311"/>
      <c r="B28" s="63"/>
      <c r="C28" s="63"/>
      <c r="D28" s="63"/>
    </row>
    <row r="29" spans="1:7" x14ac:dyDescent="0.25">
      <c r="A29" s="175"/>
      <c r="B29" s="310" t="s">
        <v>3158</v>
      </c>
      <c r="C29" s="318"/>
      <c r="D29" s="318"/>
    </row>
    <row r="30" spans="1:7" x14ac:dyDescent="0.25">
      <c r="A30" s="175"/>
      <c r="B30" s="314" t="s">
        <v>3159</v>
      </c>
      <c r="C30" s="318"/>
      <c r="D30" s="318"/>
    </row>
    <row r="31" spans="1:7" x14ac:dyDescent="0.25">
      <c r="A31" s="311" t="s">
        <v>106</v>
      </c>
      <c r="B31" s="306" t="s">
        <v>3160</v>
      </c>
      <c r="C31" s="313">
        <v>34609581035</v>
      </c>
      <c r="D31" s="313">
        <v>41055827225</v>
      </c>
    </row>
    <row r="32" spans="1:7" x14ac:dyDescent="0.25">
      <c r="A32" s="311" t="s">
        <v>108</v>
      </c>
      <c r="B32" s="306" t="s">
        <v>3161</v>
      </c>
      <c r="C32" s="313">
        <v>13122950000</v>
      </c>
      <c r="D32" s="313">
        <v>18160670000</v>
      </c>
    </row>
    <row r="33" spans="1:4" x14ac:dyDescent="0.25">
      <c r="A33" s="311" t="s">
        <v>110</v>
      </c>
      <c r="B33" s="306" t="s">
        <v>3162</v>
      </c>
      <c r="C33" s="317">
        <v>21381000000</v>
      </c>
      <c r="D33" s="317">
        <v>18288000000</v>
      </c>
    </row>
    <row r="34" spans="1:4" x14ac:dyDescent="0.25">
      <c r="A34" s="311" t="s">
        <v>477</v>
      </c>
      <c r="B34" s="306" t="s">
        <v>3163</v>
      </c>
      <c r="C34" s="312">
        <v>0</v>
      </c>
      <c r="D34" s="312"/>
    </row>
    <row r="35" spans="1:4" x14ac:dyDescent="0.25">
      <c r="A35" s="311" t="s">
        <v>479</v>
      </c>
      <c r="B35" s="306" t="s">
        <v>3164</v>
      </c>
      <c r="C35" s="312"/>
    </row>
    <row r="36" spans="1:4" x14ac:dyDescent="0.25">
      <c r="A36" s="311"/>
      <c r="B36" s="306" t="s">
        <v>3165</v>
      </c>
      <c r="C36" s="319">
        <v>69034631035</v>
      </c>
      <c r="D36" s="319">
        <f>SUM(D31:D34)</f>
        <v>77504497225</v>
      </c>
    </row>
    <row r="37" spans="1:4" x14ac:dyDescent="0.25">
      <c r="A37" s="63"/>
      <c r="B37" s="314" t="s">
        <v>3166</v>
      </c>
      <c r="C37" s="190">
        <v>79671931500</v>
      </c>
      <c r="D37" s="190">
        <v>95029440000</v>
      </c>
    </row>
    <row r="38" spans="1:4" ht="15.75" thickBot="1" x14ac:dyDescent="0.3">
      <c r="A38" s="63"/>
      <c r="B38" s="314" t="s">
        <v>3157</v>
      </c>
      <c r="C38" s="315">
        <f>SUM(C36:C37)</f>
        <v>148706562535</v>
      </c>
      <c r="D38" s="315">
        <f>SUM(D36:D37)</f>
        <v>172533937225</v>
      </c>
    </row>
    <row r="39" spans="1:4" x14ac:dyDescent="0.25">
      <c r="A39" s="63"/>
      <c r="B39" s="63"/>
      <c r="C39" s="63"/>
      <c r="D39" s="63"/>
    </row>
    <row r="40" spans="1:4" ht="20.25" x14ac:dyDescent="0.3">
      <c r="A40" s="306">
        <v>2</v>
      </c>
      <c r="B40" s="320" t="s">
        <v>3167</v>
      </c>
      <c r="C40" s="306"/>
      <c r="D40" s="306"/>
    </row>
    <row r="41" spans="1:4" x14ac:dyDescent="0.25">
      <c r="A41" s="306"/>
      <c r="B41" s="86" t="s">
        <v>3168</v>
      </c>
      <c r="C41" s="306"/>
      <c r="D41" s="306"/>
    </row>
    <row r="42" spans="1:4" x14ac:dyDescent="0.25">
      <c r="A42" s="306"/>
      <c r="B42" s="306"/>
      <c r="C42" s="306"/>
      <c r="D42" s="306"/>
    </row>
    <row r="43" spans="1:4" x14ac:dyDescent="0.25">
      <c r="A43" s="321" t="s">
        <v>3169</v>
      </c>
      <c r="B43" s="322" t="s">
        <v>3168</v>
      </c>
      <c r="C43" s="323" t="s">
        <v>3170</v>
      </c>
      <c r="D43" s="323" t="s">
        <v>3170</v>
      </c>
    </row>
    <row r="44" spans="1:4" x14ac:dyDescent="0.25">
      <c r="A44" s="314" t="s">
        <v>3171</v>
      </c>
      <c r="B44" s="314"/>
      <c r="C44" s="324" t="s">
        <v>3172</v>
      </c>
      <c r="D44" s="324" t="s">
        <v>3172</v>
      </c>
    </row>
    <row r="45" spans="1:4" x14ac:dyDescent="0.25">
      <c r="A45" s="314"/>
      <c r="B45" s="311"/>
      <c r="C45" s="309">
        <v>2011</v>
      </c>
      <c r="D45" s="309">
        <v>2012</v>
      </c>
    </row>
    <row r="46" spans="1:4" ht="15.75" thickBot="1" x14ac:dyDescent="0.3">
      <c r="A46" s="325"/>
      <c r="B46" s="325"/>
      <c r="C46" s="326" t="s">
        <v>8</v>
      </c>
      <c r="D46" s="326" t="s">
        <v>8</v>
      </c>
    </row>
    <row r="47" spans="1:4" x14ac:dyDescent="0.25">
      <c r="A47" s="306"/>
      <c r="B47" s="306"/>
      <c r="C47" s="318"/>
      <c r="D47" s="318"/>
    </row>
    <row r="48" spans="1:4" x14ac:dyDescent="0.25">
      <c r="A48" s="311">
        <v>401</v>
      </c>
      <c r="B48" s="306" t="s">
        <v>3173</v>
      </c>
      <c r="C48" s="312">
        <v>11903061000</v>
      </c>
      <c r="D48" s="312">
        <f>D114</f>
        <v>16031363225</v>
      </c>
    </row>
    <row r="49" spans="1:7" ht="15.75" thickBot="1" x14ac:dyDescent="0.3">
      <c r="A49" s="311">
        <v>402</v>
      </c>
      <c r="B49" s="306" t="s">
        <v>3174</v>
      </c>
      <c r="C49" s="312">
        <v>4592626800</v>
      </c>
      <c r="D49" s="312">
        <f>D593</f>
        <v>6840939500</v>
      </c>
      <c r="G49" s="327"/>
    </row>
    <row r="50" spans="1:7" x14ac:dyDescent="0.25">
      <c r="A50" s="311">
        <v>403</v>
      </c>
      <c r="B50" s="306" t="s">
        <v>3175</v>
      </c>
      <c r="C50" s="312">
        <v>1307050000</v>
      </c>
      <c r="D50" s="312">
        <f>D748</f>
        <v>1355170000</v>
      </c>
    </row>
    <row r="51" spans="1:7" x14ac:dyDescent="0.25">
      <c r="A51" s="311">
        <v>404</v>
      </c>
      <c r="B51" s="306" t="s">
        <v>3176</v>
      </c>
      <c r="C51" s="312">
        <v>8210407035</v>
      </c>
      <c r="D51" s="312">
        <f>D1061</f>
        <v>6011049500</v>
      </c>
    </row>
    <row r="52" spans="1:7" x14ac:dyDescent="0.25">
      <c r="A52" s="311">
        <v>405</v>
      </c>
      <c r="B52" s="306" t="s">
        <v>3177</v>
      </c>
      <c r="C52" s="328">
        <v>1004600000</v>
      </c>
      <c r="D52" s="328">
        <f>D1214</f>
        <v>2198411000</v>
      </c>
    </row>
    <row r="53" spans="1:7" x14ac:dyDescent="0.25">
      <c r="A53" s="311">
        <v>406</v>
      </c>
      <c r="B53" s="306" t="s">
        <v>3178</v>
      </c>
      <c r="C53" s="312">
        <v>3737610000</v>
      </c>
      <c r="D53" s="312">
        <f>D1244</f>
        <v>1596704000</v>
      </c>
    </row>
    <row r="54" spans="1:7" x14ac:dyDescent="0.25">
      <c r="A54" s="311">
        <v>407</v>
      </c>
      <c r="B54" s="306" t="s">
        <v>3179</v>
      </c>
      <c r="C54" s="312">
        <v>20000000</v>
      </c>
      <c r="D54" s="312">
        <f>D1261</f>
        <v>20000000</v>
      </c>
    </row>
    <row r="55" spans="1:7" x14ac:dyDescent="0.25">
      <c r="A55" s="311">
        <v>408</v>
      </c>
      <c r="B55" s="306" t="s">
        <v>604</v>
      </c>
      <c r="C55" s="312">
        <v>2500000</v>
      </c>
      <c r="D55" s="312">
        <f>D1285</f>
        <v>80300000</v>
      </c>
    </row>
    <row r="56" spans="1:7" x14ac:dyDescent="0.25">
      <c r="A56" s="311"/>
      <c r="B56" s="306"/>
      <c r="C56" s="312"/>
    </row>
    <row r="57" spans="1:7" ht="15.75" thickBot="1" x14ac:dyDescent="0.3">
      <c r="A57" s="311"/>
      <c r="B57" s="309" t="s">
        <v>3180</v>
      </c>
      <c r="C57" s="329">
        <f>SUM(C48:C55)</f>
        <v>30777854835</v>
      </c>
      <c r="D57" s="329">
        <f>SUM(D48:D55)</f>
        <v>34133937225</v>
      </c>
    </row>
    <row r="58" spans="1:7" x14ac:dyDescent="0.25">
      <c r="A58" s="311"/>
      <c r="B58" s="309"/>
      <c r="C58" s="312"/>
      <c r="D58" s="312"/>
    </row>
    <row r="59" spans="1:7" x14ac:dyDescent="0.25">
      <c r="A59" s="311">
        <v>409</v>
      </c>
      <c r="B59" s="306" t="s">
        <v>3181</v>
      </c>
      <c r="C59" s="330"/>
      <c r="D59" s="330"/>
    </row>
    <row r="60" spans="1:7" x14ac:dyDescent="0.25">
      <c r="A60" s="311"/>
      <c r="B60" s="306" t="s">
        <v>3182</v>
      </c>
      <c r="C60" s="313">
        <v>40180000000</v>
      </c>
      <c r="D60" s="313">
        <v>50400000000</v>
      </c>
    </row>
    <row r="61" spans="1:7" x14ac:dyDescent="0.25">
      <c r="A61" s="311"/>
      <c r="B61" s="306" t="s">
        <v>3183</v>
      </c>
      <c r="C61" s="312">
        <v>15000000000</v>
      </c>
      <c r="D61" s="312">
        <v>10000000000</v>
      </c>
    </row>
    <row r="62" spans="1:7" x14ac:dyDescent="0.25">
      <c r="A62" s="311"/>
      <c r="B62" s="306" t="s">
        <v>3184</v>
      </c>
      <c r="C62" s="312">
        <v>28000000000</v>
      </c>
      <c r="D62" s="312">
        <v>10000000000</v>
      </c>
    </row>
    <row r="63" spans="1:7" x14ac:dyDescent="0.25">
      <c r="A63" s="311"/>
      <c r="B63" s="306"/>
      <c r="C63" s="306"/>
      <c r="D63" s="306"/>
    </row>
    <row r="64" spans="1:7" ht="15.75" thickBot="1" x14ac:dyDescent="0.3">
      <c r="A64" s="311"/>
      <c r="B64" s="311" t="s">
        <v>3185</v>
      </c>
      <c r="C64" s="331">
        <f>SUM(C60:C63)</f>
        <v>83180000000</v>
      </c>
      <c r="D64" s="331">
        <f>SUM(D60:D63)</f>
        <v>70400000000</v>
      </c>
    </row>
    <row r="65" spans="1:4" x14ac:dyDescent="0.25">
      <c r="A65" s="311"/>
      <c r="B65" s="332" t="s">
        <v>3186</v>
      </c>
      <c r="C65" s="319">
        <f>SUM(C57+C64)</f>
        <v>113957854835</v>
      </c>
      <c r="D65" s="319">
        <f>SUM(D57+D64)</f>
        <v>104533937225</v>
      </c>
    </row>
    <row r="66" spans="1:4" x14ac:dyDescent="0.25">
      <c r="A66" s="311"/>
      <c r="B66" s="306"/>
      <c r="C66" s="306"/>
      <c r="D66" s="306"/>
    </row>
    <row r="67" spans="1:4" x14ac:dyDescent="0.25">
      <c r="A67" s="311">
        <v>410</v>
      </c>
      <c r="B67" s="306" t="s">
        <v>4600</v>
      </c>
      <c r="C67" s="317">
        <v>34748707700</v>
      </c>
      <c r="D67" s="317">
        <v>13000000000</v>
      </c>
    </row>
    <row r="68" spans="1:4" x14ac:dyDescent="0.25">
      <c r="A68" s="311"/>
      <c r="B68" s="306" t="s">
        <v>4601</v>
      </c>
      <c r="C68" s="317">
        <v>0</v>
      </c>
      <c r="D68" s="317">
        <v>55000000000</v>
      </c>
    </row>
    <row r="69" spans="1:4" ht="15.75" thickBot="1" x14ac:dyDescent="0.3">
      <c r="A69" s="306"/>
      <c r="B69" s="314" t="s">
        <v>3187</v>
      </c>
      <c r="C69" s="331">
        <f>SUM(C65+C67)</f>
        <v>148706562535</v>
      </c>
      <c r="D69" s="331">
        <f>SUM(D65:D68)</f>
        <v>172533937225</v>
      </c>
    </row>
    <row r="70" spans="1:4" x14ac:dyDescent="0.25">
      <c r="A70" s="306"/>
      <c r="B70" s="306"/>
      <c r="C70" s="333"/>
      <c r="D70" s="312"/>
    </row>
    <row r="71" spans="1:4" ht="18" x14ac:dyDescent="0.25">
      <c r="A71" s="306"/>
      <c r="B71" s="334" t="s">
        <v>3188</v>
      </c>
      <c r="D71" s="306">
        <v>3</v>
      </c>
    </row>
    <row r="72" spans="1:4" ht="15.75" x14ac:dyDescent="0.25">
      <c r="A72" s="306"/>
      <c r="B72" s="5" t="s">
        <v>3189</v>
      </c>
      <c r="D72" s="306"/>
    </row>
    <row r="73" spans="1:4" ht="15.75" x14ac:dyDescent="0.25">
      <c r="A73" s="306"/>
      <c r="B73" s="5" t="s">
        <v>3190</v>
      </c>
      <c r="D73" s="306"/>
    </row>
    <row r="74" spans="1:4" x14ac:dyDescent="0.25">
      <c r="A74" s="306"/>
      <c r="B74" s="306"/>
      <c r="C74" s="306"/>
      <c r="D74" s="306"/>
    </row>
    <row r="75" spans="1:4" x14ac:dyDescent="0.25">
      <c r="A75" s="321" t="s">
        <v>3169</v>
      </c>
      <c r="B75" s="321" t="s">
        <v>3168</v>
      </c>
      <c r="C75" s="323" t="s">
        <v>3170</v>
      </c>
      <c r="D75" s="323" t="s">
        <v>3170</v>
      </c>
    </row>
    <row r="76" spans="1:4" x14ac:dyDescent="0.25">
      <c r="A76" s="314" t="s">
        <v>3171</v>
      </c>
      <c r="B76" s="314"/>
      <c r="C76" s="324" t="s">
        <v>3172</v>
      </c>
      <c r="D76" s="324" t="s">
        <v>3172</v>
      </c>
    </row>
    <row r="77" spans="1:4" x14ac:dyDescent="0.25">
      <c r="A77" s="314"/>
      <c r="B77" s="314"/>
      <c r="C77" s="309">
        <v>2010</v>
      </c>
      <c r="D77" s="309">
        <v>2012</v>
      </c>
    </row>
    <row r="78" spans="1:4" ht="15.75" thickBot="1" x14ac:dyDescent="0.3">
      <c r="A78" s="325"/>
      <c r="B78" s="325"/>
      <c r="C78" s="326" t="s">
        <v>8</v>
      </c>
      <c r="D78" s="326" t="s">
        <v>8</v>
      </c>
    </row>
    <row r="79" spans="1:4" x14ac:dyDescent="0.25">
      <c r="A79" s="306"/>
      <c r="B79" s="310" t="s">
        <v>3191</v>
      </c>
      <c r="C79" s="306"/>
      <c r="D79" s="335"/>
    </row>
    <row r="80" spans="1:4" x14ac:dyDescent="0.25">
      <c r="A80" s="311">
        <v>4010001</v>
      </c>
      <c r="B80" s="306" t="s">
        <v>3192</v>
      </c>
      <c r="C80" s="313">
        <v>462800000</v>
      </c>
      <c r="D80" s="335">
        <v>313270000</v>
      </c>
    </row>
    <row r="81" spans="1:4" x14ac:dyDescent="0.25">
      <c r="A81" s="311">
        <v>4010002</v>
      </c>
      <c r="B81" s="306" t="s">
        <v>3193</v>
      </c>
      <c r="C81" s="313">
        <v>4915215000</v>
      </c>
      <c r="D81" s="335">
        <v>14128032225</v>
      </c>
    </row>
    <row r="82" spans="1:4" x14ac:dyDescent="0.25">
      <c r="A82" s="311">
        <v>4010003</v>
      </c>
      <c r="B82" s="306" t="s">
        <v>3194</v>
      </c>
      <c r="C82" s="313">
        <v>20415000</v>
      </c>
      <c r="D82" s="335">
        <v>5000000</v>
      </c>
    </row>
    <row r="83" spans="1:4" x14ac:dyDescent="0.25">
      <c r="A83" s="311">
        <v>4010004</v>
      </c>
      <c r="B83" s="306" t="s">
        <v>3195</v>
      </c>
      <c r="C83" s="313">
        <v>50000000</v>
      </c>
      <c r="D83" s="335">
        <v>30000000</v>
      </c>
    </row>
    <row r="84" spans="1:4" x14ac:dyDescent="0.25">
      <c r="A84" s="311">
        <v>4010005</v>
      </c>
      <c r="B84" s="306" t="s">
        <v>3196</v>
      </c>
      <c r="C84" s="313">
        <v>2736120000</v>
      </c>
      <c r="D84" s="335">
        <v>1000000000</v>
      </c>
    </row>
    <row r="85" spans="1:4" x14ac:dyDescent="0.25">
      <c r="A85" s="311" t="s">
        <v>3197</v>
      </c>
      <c r="B85" s="306" t="s">
        <v>3198</v>
      </c>
      <c r="C85" s="313">
        <v>500000000</v>
      </c>
      <c r="D85" s="335">
        <v>50000000</v>
      </c>
    </row>
    <row r="86" spans="1:4" x14ac:dyDescent="0.25">
      <c r="A86" s="311" t="s">
        <v>3199</v>
      </c>
      <c r="B86" s="306" t="s">
        <v>3200</v>
      </c>
      <c r="C86" s="313">
        <v>300000000</v>
      </c>
      <c r="D86" s="335">
        <v>30000000</v>
      </c>
    </row>
    <row r="87" spans="1:4" x14ac:dyDescent="0.25">
      <c r="A87" s="311" t="s">
        <v>3201</v>
      </c>
      <c r="B87" s="306" t="s">
        <v>3202</v>
      </c>
      <c r="C87" s="313">
        <v>400000000</v>
      </c>
      <c r="D87" s="335">
        <v>40000000</v>
      </c>
    </row>
    <row r="88" spans="1:4" x14ac:dyDescent="0.25">
      <c r="A88" s="311" t="s">
        <v>3203</v>
      </c>
      <c r="B88" s="306" t="s">
        <v>3204</v>
      </c>
      <c r="C88" s="313">
        <v>300000000</v>
      </c>
      <c r="D88" s="335">
        <v>30000000</v>
      </c>
    </row>
    <row r="89" spans="1:4" x14ac:dyDescent="0.25">
      <c r="A89" s="311" t="s">
        <v>3205</v>
      </c>
      <c r="B89" s="306" t="s">
        <v>3206</v>
      </c>
      <c r="C89" s="313">
        <v>200000000</v>
      </c>
      <c r="D89" s="335">
        <v>10000000</v>
      </c>
    </row>
    <row r="90" spans="1:4" x14ac:dyDescent="0.25">
      <c r="A90" s="311" t="s">
        <v>3207</v>
      </c>
      <c r="B90" s="306" t="s">
        <v>3208</v>
      </c>
      <c r="C90" s="313">
        <v>500000000</v>
      </c>
      <c r="D90" s="335">
        <v>50000000</v>
      </c>
    </row>
    <row r="91" spans="1:4" x14ac:dyDescent="0.25">
      <c r="A91" s="311" t="s">
        <v>3209</v>
      </c>
      <c r="B91" s="306" t="s">
        <v>3210</v>
      </c>
      <c r="C91" s="313">
        <v>300000000</v>
      </c>
      <c r="D91" s="335">
        <v>30000000</v>
      </c>
    </row>
    <row r="92" spans="1:4" x14ac:dyDescent="0.25">
      <c r="A92" s="311">
        <v>4010006</v>
      </c>
      <c r="B92" s="306" t="s">
        <v>3211</v>
      </c>
      <c r="C92" s="313"/>
      <c r="D92" s="335">
        <v>1500000</v>
      </c>
    </row>
    <row r="93" spans="1:4" x14ac:dyDescent="0.25">
      <c r="A93" s="311">
        <v>4010007</v>
      </c>
      <c r="B93" s="306" t="s">
        <v>3212</v>
      </c>
      <c r="C93" s="313">
        <v>5000000</v>
      </c>
      <c r="D93" s="335">
        <v>500000</v>
      </c>
    </row>
    <row r="94" spans="1:4" x14ac:dyDescent="0.25">
      <c r="A94" s="311">
        <v>4010008</v>
      </c>
      <c r="B94" s="306" t="s">
        <v>3213</v>
      </c>
      <c r="C94" s="313">
        <v>1450000</v>
      </c>
      <c r="D94" s="335">
        <v>1000000</v>
      </c>
    </row>
    <row r="95" spans="1:4" x14ac:dyDescent="0.25">
      <c r="A95" s="311">
        <v>4010009</v>
      </c>
      <c r="B95" s="306" t="s">
        <v>3214</v>
      </c>
      <c r="C95" s="312">
        <v>1000000000</v>
      </c>
      <c r="D95" s="335">
        <v>100000000</v>
      </c>
    </row>
    <row r="96" spans="1:4" ht="15.75" thickBot="1" x14ac:dyDescent="0.3">
      <c r="A96" s="311"/>
      <c r="B96" s="309" t="s">
        <v>3215</v>
      </c>
      <c r="C96" s="336">
        <f>SUM(C80:C95)</f>
        <v>11691000000</v>
      </c>
      <c r="D96" s="598">
        <f>SUM(D80:D95)</f>
        <v>15819302225</v>
      </c>
    </row>
    <row r="97" spans="1:4" x14ac:dyDescent="0.25">
      <c r="A97" s="306"/>
      <c r="B97" s="310" t="s">
        <v>3216</v>
      </c>
      <c r="C97" s="306"/>
    </row>
    <row r="98" spans="1:4" x14ac:dyDescent="0.25">
      <c r="A98" s="306"/>
      <c r="B98" s="310" t="s">
        <v>3217</v>
      </c>
      <c r="C98" s="312"/>
      <c r="D98" s="335"/>
    </row>
    <row r="99" spans="1:4" x14ac:dyDescent="0.25">
      <c r="A99" s="306"/>
      <c r="B99" s="314" t="s">
        <v>3218</v>
      </c>
      <c r="C99" s="312"/>
      <c r="D99" s="335"/>
    </row>
    <row r="100" spans="1:4" x14ac:dyDescent="0.25">
      <c r="A100" s="306" t="s">
        <v>3219</v>
      </c>
      <c r="B100" s="306" t="s">
        <v>3220</v>
      </c>
      <c r="C100" s="312">
        <v>792000000</v>
      </c>
      <c r="D100" s="190">
        <v>192000500</v>
      </c>
    </row>
    <row r="101" spans="1:4" x14ac:dyDescent="0.25">
      <c r="A101" s="306" t="s">
        <v>3221</v>
      </c>
      <c r="B101" s="306" t="s">
        <v>3222</v>
      </c>
      <c r="C101" s="312">
        <v>50000000</v>
      </c>
      <c r="D101" s="335"/>
    </row>
    <row r="102" spans="1:4" x14ac:dyDescent="0.25">
      <c r="A102" s="306" t="s">
        <v>3223</v>
      </c>
      <c r="B102" s="306" t="s">
        <v>3224</v>
      </c>
      <c r="C102" s="312">
        <v>42000000</v>
      </c>
      <c r="D102" s="335"/>
    </row>
    <row r="103" spans="1:4" x14ac:dyDescent="0.25">
      <c r="A103" s="306"/>
      <c r="B103" s="306" t="s">
        <v>3225</v>
      </c>
      <c r="C103" s="312"/>
      <c r="D103" s="335"/>
    </row>
    <row r="104" spans="1:4" x14ac:dyDescent="0.25">
      <c r="A104" s="306" t="s">
        <v>3226</v>
      </c>
      <c r="B104" s="306" t="s">
        <v>3227</v>
      </c>
      <c r="C104" s="313">
        <v>1000000</v>
      </c>
      <c r="D104" s="335">
        <v>1000000</v>
      </c>
    </row>
    <row r="105" spans="1:4" x14ac:dyDescent="0.25">
      <c r="A105" s="306" t="s">
        <v>3228</v>
      </c>
      <c r="B105" s="306" t="s">
        <v>3229</v>
      </c>
      <c r="C105" s="313">
        <v>2000000</v>
      </c>
      <c r="D105" s="335">
        <v>2000000</v>
      </c>
    </row>
    <row r="106" spans="1:4" x14ac:dyDescent="0.25">
      <c r="A106" s="306" t="s">
        <v>3230</v>
      </c>
      <c r="B106" s="306" t="s">
        <v>3231</v>
      </c>
      <c r="C106" s="313">
        <v>500000</v>
      </c>
      <c r="D106" s="335">
        <v>500000</v>
      </c>
    </row>
    <row r="107" spans="1:4" x14ac:dyDescent="0.25">
      <c r="A107" s="337">
        <v>4010012</v>
      </c>
      <c r="B107" s="306" t="s">
        <v>3232</v>
      </c>
      <c r="C107" s="313">
        <v>0</v>
      </c>
      <c r="D107" s="335"/>
    </row>
    <row r="108" spans="1:4" x14ac:dyDescent="0.25">
      <c r="A108" s="337">
        <v>4010013</v>
      </c>
      <c r="B108" s="306" t="s">
        <v>3233</v>
      </c>
      <c r="C108" s="313">
        <v>12000000</v>
      </c>
      <c r="D108" s="335">
        <v>12535000</v>
      </c>
    </row>
    <row r="109" spans="1:4" x14ac:dyDescent="0.25">
      <c r="A109" s="337"/>
      <c r="B109" s="306"/>
      <c r="D109" s="190"/>
    </row>
    <row r="110" spans="1:4" x14ac:dyDescent="0.25">
      <c r="A110" s="337">
        <v>4010014</v>
      </c>
      <c r="B110" s="306" t="s">
        <v>3234</v>
      </c>
      <c r="C110" s="313">
        <v>15000000</v>
      </c>
      <c r="D110" s="335">
        <v>4025500</v>
      </c>
    </row>
    <row r="111" spans="1:4" x14ac:dyDescent="0.25">
      <c r="A111" s="306"/>
      <c r="B111" s="306"/>
      <c r="D111" s="190"/>
    </row>
    <row r="112" spans="1:4" ht="15.75" thickBot="1" x14ac:dyDescent="0.3">
      <c r="A112" s="306"/>
      <c r="B112" s="309" t="s">
        <v>50</v>
      </c>
      <c r="C112" s="336">
        <f>SUM(C98:C110)</f>
        <v>914500000</v>
      </c>
      <c r="D112" s="336">
        <f>SUM(D100:D110)</f>
        <v>212061000</v>
      </c>
    </row>
    <row r="113" spans="1:4" x14ac:dyDescent="0.25">
      <c r="A113" s="306"/>
      <c r="B113" s="306"/>
      <c r="C113" s="306"/>
      <c r="D113" s="306"/>
    </row>
    <row r="114" spans="1:4" ht="15.75" thickBot="1" x14ac:dyDescent="0.3">
      <c r="A114" s="306"/>
      <c r="B114" s="309" t="s">
        <v>3235</v>
      </c>
      <c r="C114" s="338">
        <f>SUM(C96+C112)</f>
        <v>12605500000</v>
      </c>
      <c r="D114" s="338">
        <f>SUM(D96+D112)</f>
        <v>16031363225</v>
      </c>
    </row>
    <row r="115" spans="1:4" x14ac:dyDescent="0.25">
      <c r="A115" s="306"/>
      <c r="B115" s="63"/>
      <c r="C115" s="63"/>
      <c r="D115" s="63"/>
    </row>
    <row r="116" spans="1:4" ht="18" x14ac:dyDescent="0.25">
      <c r="A116" s="306">
        <v>4</v>
      </c>
      <c r="B116" s="334" t="s">
        <v>3188</v>
      </c>
      <c r="C116" s="339"/>
      <c r="D116" s="306"/>
    </row>
    <row r="117" spans="1:4" ht="15.75" x14ac:dyDescent="0.25">
      <c r="A117" s="306"/>
      <c r="B117" s="5" t="s">
        <v>3189</v>
      </c>
      <c r="C117" s="309"/>
      <c r="D117" s="306"/>
    </row>
    <row r="118" spans="1:4" ht="15.75" x14ac:dyDescent="0.25">
      <c r="A118" s="306"/>
      <c r="B118" s="5" t="s">
        <v>3236</v>
      </c>
      <c r="C118" s="309"/>
      <c r="D118" s="314"/>
    </row>
    <row r="119" spans="1:4" x14ac:dyDescent="0.25">
      <c r="A119" s="321" t="s">
        <v>3169</v>
      </c>
      <c r="B119" s="321" t="s">
        <v>3168</v>
      </c>
      <c r="C119" s="323" t="s">
        <v>3170</v>
      </c>
      <c r="D119" s="323" t="s">
        <v>3170</v>
      </c>
    </row>
    <row r="120" spans="1:4" x14ac:dyDescent="0.25">
      <c r="A120" s="314" t="s">
        <v>3171</v>
      </c>
      <c r="B120" s="314"/>
      <c r="C120" s="324" t="s">
        <v>3172</v>
      </c>
      <c r="D120" s="324" t="s">
        <v>3172</v>
      </c>
    </row>
    <row r="121" spans="1:4" x14ac:dyDescent="0.25">
      <c r="A121" s="314"/>
      <c r="B121" s="314"/>
      <c r="C121" s="309">
        <v>2011</v>
      </c>
      <c r="D121" s="309">
        <v>2012</v>
      </c>
    </row>
    <row r="122" spans="1:4" ht="15.75" thickBot="1" x14ac:dyDescent="0.3">
      <c r="A122" s="325"/>
      <c r="B122" s="325"/>
      <c r="C122" s="326" t="s">
        <v>8</v>
      </c>
      <c r="D122" s="326" t="s">
        <v>8</v>
      </c>
    </row>
    <row r="123" spans="1:4" x14ac:dyDescent="0.25">
      <c r="A123" s="306"/>
      <c r="B123" s="310" t="s">
        <v>3191</v>
      </c>
      <c r="C123" s="306"/>
      <c r="D123" s="306"/>
    </row>
    <row r="124" spans="1:4" x14ac:dyDescent="0.25">
      <c r="A124" s="306"/>
      <c r="B124" s="314"/>
      <c r="C124" s="306"/>
      <c r="D124" s="306"/>
    </row>
    <row r="125" spans="1:4" x14ac:dyDescent="0.25">
      <c r="A125" s="311">
        <v>4020001</v>
      </c>
      <c r="B125" s="306" t="s">
        <v>3237</v>
      </c>
      <c r="C125" s="312">
        <v>25000</v>
      </c>
      <c r="D125" s="335">
        <v>50000</v>
      </c>
    </row>
    <row r="126" spans="1:4" x14ac:dyDescent="0.25">
      <c r="A126" s="311">
        <v>4020002</v>
      </c>
      <c r="B126" s="306" t="s">
        <v>3238</v>
      </c>
      <c r="C126" s="312">
        <v>100000</v>
      </c>
      <c r="D126" s="335">
        <v>30000</v>
      </c>
    </row>
    <row r="127" spans="1:4" x14ac:dyDescent="0.25">
      <c r="A127" s="311">
        <v>4020003</v>
      </c>
      <c r="B127" s="306" t="s">
        <v>3239</v>
      </c>
      <c r="C127" s="312">
        <v>0</v>
      </c>
      <c r="D127" s="335">
        <v>0</v>
      </c>
    </row>
    <row r="128" spans="1:4" x14ac:dyDescent="0.25">
      <c r="A128" s="311">
        <v>4020004</v>
      </c>
      <c r="B128" s="306" t="s">
        <v>3240</v>
      </c>
      <c r="C128" s="312">
        <v>5000</v>
      </c>
      <c r="D128" s="335">
        <v>700000</v>
      </c>
    </row>
    <row r="129" spans="1:4" x14ac:dyDescent="0.25">
      <c r="A129" s="311">
        <v>4020005</v>
      </c>
      <c r="B129" s="306" t="s">
        <v>3241</v>
      </c>
      <c r="C129" s="312">
        <v>0</v>
      </c>
      <c r="D129" s="335">
        <v>0</v>
      </c>
    </row>
    <row r="130" spans="1:4" x14ac:dyDescent="0.25">
      <c r="A130" s="311" t="s">
        <v>3242</v>
      </c>
      <c r="B130" s="306" t="s">
        <v>3243</v>
      </c>
      <c r="C130" s="312">
        <v>2000000</v>
      </c>
      <c r="D130" s="335">
        <v>0</v>
      </c>
    </row>
    <row r="131" spans="1:4" x14ac:dyDescent="0.25">
      <c r="A131" s="311">
        <v>4020006</v>
      </c>
      <c r="B131" s="306" t="s">
        <v>3244</v>
      </c>
      <c r="C131" s="312">
        <v>0</v>
      </c>
      <c r="D131" s="335">
        <v>5000000</v>
      </c>
    </row>
    <row r="132" spans="1:4" x14ac:dyDescent="0.25">
      <c r="A132" s="311">
        <v>4020007</v>
      </c>
      <c r="B132" s="306" t="s">
        <v>3245</v>
      </c>
      <c r="C132" s="312">
        <v>198000000</v>
      </c>
      <c r="D132" s="335">
        <v>300000000</v>
      </c>
    </row>
    <row r="133" spans="1:4" x14ac:dyDescent="0.25">
      <c r="A133" s="311">
        <v>4020008</v>
      </c>
      <c r="B133" s="306" t="s">
        <v>3246</v>
      </c>
      <c r="C133" s="312">
        <v>0</v>
      </c>
      <c r="D133" s="335">
        <v>0</v>
      </c>
    </row>
    <row r="134" spans="1:4" x14ac:dyDescent="0.25">
      <c r="A134" s="311">
        <v>4020009</v>
      </c>
      <c r="B134" s="306" t="s">
        <v>3247</v>
      </c>
      <c r="C134" s="312">
        <v>79870000</v>
      </c>
      <c r="D134" s="335">
        <v>150000000</v>
      </c>
    </row>
    <row r="135" spans="1:4" x14ac:dyDescent="0.25">
      <c r="A135" s="311">
        <v>4020010</v>
      </c>
      <c r="B135" s="306" t="s">
        <v>3248</v>
      </c>
      <c r="C135" s="312">
        <v>5000000</v>
      </c>
      <c r="D135" s="335">
        <v>5000000</v>
      </c>
    </row>
    <row r="136" spans="1:4" x14ac:dyDescent="0.25">
      <c r="A136" s="306"/>
      <c r="B136" s="306"/>
      <c r="C136" s="340"/>
      <c r="D136" s="341"/>
    </row>
    <row r="137" spans="1:4" ht="15.75" thickBot="1" x14ac:dyDescent="0.3">
      <c r="A137" s="306"/>
      <c r="B137" s="309" t="s">
        <v>1470</v>
      </c>
      <c r="C137" s="342">
        <f>SUM(C125:C136)</f>
        <v>285000000</v>
      </c>
      <c r="D137" s="342">
        <f>SUM(D125:D136)</f>
        <v>460780000</v>
      </c>
    </row>
    <row r="138" spans="1:4" x14ac:dyDescent="0.25">
      <c r="A138" s="306"/>
      <c r="B138" s="310" t="s">
        <v>3249</v>
      </c>
      <c r="C138" s="306"/>
      <c r="D138" s="335"/>
    </row>
    <row r="139" spans="1:4" x14ac:dyDescent="0.25">
      <c r="A139" s="311">
        <v>4020011</v>
      </c>
      <c r="B139" s="306" t="s">
        <v>3250</v>
      </c>
      <c r="C139" s="306"/>
      <c r="D139" s="335"/>
    </row>
    <row r="140" spans="1:4" x14ac:dyDescent="0.25">
      <c r="A140" s="311"/>
      <c r="B140" s="306" t="s">
        <v>3251</v>
      </c>
      <c r="C140" s="312">
        <v>50000</v>
      </c>
      <c r="D140" s="335">
        <v>50000</v>
      </c>
    </row>
    <row r="141" spans="1:4" x14ac:dyDescent="0.25">
      <c r="A141" s="311">
        <v>4020012</v>
      </c>
      <c r="B141" s="306" t="s">
        <v>3252</v>
      </c>
      <c r="C141" s="312">
        <v>10500000</v>
      </c>
      <c r="D141" s="335">
        <v>10000000</v>
      </c>
    </row>
    <row r="142" spans="1:4" x14ac:dyDescent="0.25">
      <c r="A142" s="311"/>
      <c r="B142" s="314" t="s">
        <v>3253</v>
      </c>
      <c r="C142" s="312"/>
      <c r="D142" s="335"/>
    </row>
    <row r="143" spans="1:4" x14ac:dyDescent="0.25">
      <c r="A143" s="311" t="s">
        <v>3254</v>
      </c>
      <c r="B143" s="306" t="s">
        <v>3255</v>
      </c>
      <c r="C143" s="312">
        <v>150000</v>
      </c>
      <c r="D143" s="335">
        <v>150000</v>
      </c>
    </row>
    <row r="144" spans="1:4" x14ac:dyDescent="0.25">
      <c r="A144" s="311" t="s">
        <v>3256</v>
      </c>
      <c r="B144" s="306" t="s">
        <v>3257</v>
      </c>
      <c r="C144" s="312">
        <v>150000</v>
      </c>
      <c r="D144" s="335">
        <v>150000</v>
      </c>
    </row>
    <row r="145" spans="1:4" x14ac:dyDescent="0.25">
      <c r="A145" s="311">
        <v>4020014</v>
      </c>
      <c r="B145" s="306" t="s">
        <v>3258</v>
      </c>
      <c r="C145" s="312"/>
      <c r="D145" s="335"/>
    </row>
    <row r="146" spans="1:4" x14ac:dyDescent="0.25">
      <c r="A146" s="311"/>
      <c r="B146" s="306" t="s">
        <v>3259</v>
      </c>
      <c r="C146" s="312">
        <v>150000</v>
      </c>
      <c r="D146" s="335">
        <v>0</v>
      </c>
    </row>
    <row r="147" spans="1:4" x14ac:dyDescent="0.25">
      <c r="A147" s="311">
        <v>4020015</v>
      </c>
      <c r="B147" s="306" t="s">
        <v>3260</v>
      </c>
      <c r="C147" s="312">
        <v>600000</v>
      </c>
      <c r="D147" s="335">
        <v>0</v>
      </c>
    </row>
    <row r="148" spans="1:4" x14ac:dyDescent="0.25">
      <c r="A148" s="311">
        <v>4020016</v>
      </c>
      <c r="B148" s="306" t="s">
        <v>3261</v>
      </c>
      <c r="C148" s="313">
        <v>100000</v>
      </c>
      <c r="D148" s="335">
        <v>0</v>
      </c>
    </row>
    <row r="149" spans="1:4" x14ac:dyDescent="0.25">
      <c r="A149" s="311">
        <v>4020017</v>
      </c>
      <c r="B149" s="306" t="s">
        <v>3262</v>
      </c>
      <c r="C149" s="313">
        <v>150000</v>
      </c>
      <c r="D149" s="335">
        <v>0</v>
      </c>
    </row>
    <row r="150" spans="1:4" x14ac:dyDescent="0.25">
      <c r="A150" s="311">
        <v>4020018</v>
      </c>
      <c r="B150" s="306" t="s">
        <v>3263</v>
      </c>
      <c r="C150" s="313">
        <v>150000</v>
      </c>
      <c r="D150" s="335">
        <v>150000</v>
      </c>
    </row>
    <row r="151" spans="1:4" x14ac:dyDescent="0.25">
      <c r="A151" s="311">
        <v>4020019</v>
      </c>
      <c r="B151" s="306" t="s">
        <v>3264</v>
      </c>
      <c r="C151" s="313">
        <v>5283800</v>
      </c>
      <c r="D151" s="335">
        <v>5000000</v>
      </c>
    </row>
    <row r="152" spans="1:4" x14ac:dyDescent="0.25">
      <c r="A152" s="311">
        <v>4020020</v>
      </c>
      <c r="B152" s="306" t="s">
        <v>3265</v>
      </c>
      <c r="C152" s="313">
        <v>500000</v>
      </c>
      <c r="D152" s="335">
        <v>500000</v>
      </c>
    </row>
    <row r="153" spans="1:4" x14ac:dyDescent="0.25">
      <c r="A153" s="311">
        <v>4020021</v>
      </c>
      <c r="B153" s="306" t="s">
        <v>3266</v>
      </c>
      <c r="C153" s="313">
        <v>2500000</v>
      </c>
      <c r="D153" s="335">
        <v>2500000</v>
      </c>
    </row>
    <row r="154" spans="1:4" x14ac:dyDescent="0.25">
      <c r="A154" s="311">
        <v>4020022</v>
      </c>
      <c r="B154" s="306" t="s">
        <v>3267</v>
      </c>
      <c r="C154" s="313">
        <v>250000</v>
      </c>
      <c r="D154" s="335">
        <v>250000</v>
      </c>
    </row>
    <row r="155" spans="1:4" x14ac:dyDescent="0.25">
      <c r="A155" s="311"/>
      <c r="B155" s="306"/>
      <c r="C155" s="312"/>
      <c r="D155" s="335"/>
    </row>
    <row r="156" spans="1:4" ht="15.75" thickBot="1" x14ac:dyDescent="0.3">
      <c r="A156" s="306"/>
      <c r="B156" s="309" t="s">
        <v>50</v>
      </c>
      <c r="C156" s="342">
        <f>SUM(C138:C155)</f>
        <v>20533800</v>
      </c>
      <c r="D156" s="342">
        <f>SUM(D138:D155)</f>
        <v>18750000</v>
      </c>
    </row>
    <row r="157" spans="1:4" x14ac:dyDescent="0.25">
      <c r="A157" s="306"/>
      <c r="B157" s="306"/>
      <c r="C157" s="306"/>
      <c r="D157" s="306"/>
    </row>
    <row r="158" spans="1:4" ht="18" x14ac:dyDescent="0.25">
      <c r="B158" s="334" t="s">
        <v>3188</v>
      </c>
      <c r="C158" s="306"/>
      <c r="D158" s="306">
        <v>5</v>
      </c>
    </row>
    <row r="159" spans="1:4" ht="15.75" x14ac:dyDescent="0.25">
      <c r="A159" s="306"/>
      <c r="B159" s="5" t="s">
        <v>3189</v>
      </c>
      <c r="C159" s="306"/>
      <c r="D159" s="306"/>
    </row>
    <row r="160" spans="1:4" ht="15.75" x14ac:dyDescent="0.25">
      <c r="A160" s="306"/>
      <c r="B160" s="5" t="s">
        <v>3236</v>
      </c>
      <c r="C160" s="314"/>
      <c r="D160" s="314"/>
    </row>
    <row r="161" spans="1:4" x14ac:dyDescent="0.25">
      <c r="A161" s="321" t="s">
        <v>3169</v>
      </c>
      <c r="B161" s="321" t="s">
        <v>3168</v>
      </c>
      <c r="C161" s="323" t="s">
        <v>3170</v>
      </c>
      <c r="D161" s="323" t="s">
        <v>3170</v>
      </c>
    </row>
    <row r="162" spans="1:4" x14ac:dyDescent="0.25">
      <c r="A162" s="314" t="s">
        <v>3171</v>
      </c>
      <c r="B162" s="314"/>
      <c r="C162" s="324" t="s">
        <v>3172</v>
      </c>
      <c r="D162" s="324" t="s">
        <v>3172</v>
      </c>
    </row>
    <row r="163" spans="1:4" x14ac:dyDescent="0.25">
      <c r="A163" s="314"/>
      <c r="B163" s="314"/>
      <c r="C163" s="309">
        <v>2011</v>
      </c>
      <c r="D163" s="309">
        <v>2012</v>
      </c>
    </row>
    <row r="164" spans="1:4" ht="15.75" thickBot="1" x14ac:dyDescent="0.3">
      <c r="A164" s="325"/>
      <c r="B164" s="325"/>
      <c r="C164" s="326" t="s">
        <v>8</v>
      </c>
      <c r="D164" s="326" t="s">
        <v>8</v>
      </c>
    </row>
    <row r="165" spans="1:4" x14ac:dyDescent="0.25">
      <c r="A165" s="306"/>
      <c r="B165" s="310" t="s">
        <v>3268</v>
      </c>
      <c r="C165" s="306"/>
      <c r="D165" s="306"/>
    </row>
    <row r="166" spans="1:4" x14ac:dyDescent="0.25">
      <c r="A166" s="306"/>
      <c r="B166" s="310" t="s">
        <v>3269</v>
      </c>
      <c r="C166" s="306"/>
      <c r="D166" s="335"/>
    </row>
    <row r="167" spans="1:4" x14ac:dyDescent="0.25">
      <c r="A167" s="311">
        <v>4020023</v>
      </c>
      <c r="B167" s="306" t="s">
        <v>3270</v>
      </c>
      <c r="C167" s="312">
        <v>6000000</v>
      </c>
      <c r="D167" s="335">
        <v>7000000</v>
      </c>
    </row>
    <row r="168" spans="1:4" x14ac:dyDescent="0.25">
      <c r="A168" s="311" t="s">
        <v>3271</v>
      </c>
      <c r="B168" s="306" t="s">
        <v>3272</v>
      </c>
      <c r="C168" s="312">
        <v>500000</v>
      </c>
      <c r="D168" s="335">
        <v>1000000</v>
      </c>
    </row>
    <row r="169" spans="1:4" x14ac:dyDescent="0.25">
      <c r="A169" s="311" t="s">
        <v>3273</v>
      </c>
      <c r="B169" s="306" t="s">
        <v>3274</v>
      </c>
      <c r="C169" s="312">
        <v>0</v>
      </c>
      <c r="D169" s="335"/>
    </row>
    <row r="170" spans="1:4" x14ac:dyDescent="0.25">
      <c r="A170" s="311">
        <v>4020025</v>
      </c>
      <c r="B170" s="306" t="s">
        <v>3275</v>
      </c>
      <c r="C170" s="312">
        <v>10000000</v>
      </c>
      <c r="D170" s="335">
        <v>10000000</v>
      </c>
    </row>
    <row r="171" spans="1:4" x14ac:dyDescent="0.25">
      <c r="A171" s="311">
        <v>4020026</v>
      </c>
      <c r="B171" s="306" t="s">
        <v>3276</v>
      </c>
      <c r="C171" s="312">
        <v>3000000</v>
      </c>
      <c r="D171" s="335">
        <v>0</v>
      </c>
    </row>
    <row r="172" spans="1:4" x14ac:dyDescent="0.25">
      <c r="A172" s="311">
        <v>4020027</v>
      </c>
      <c r="B172" s="306" t="s">
        <v>3277</v>
      </c>
      <c r="C172" s="312">
        <v>2000000</v>
      </c>
      <c r="D172" s="335"/>
    </row>
    <row r="173" spans="1:4" x14ac:dyDescent="0.25">
      <c r="A173" s="311">
        <v>4020028</v>
      </c>
      <c r="B173" s="306" t="s">
        <v>3278</v>
      </c>
      <c r="C173" s="312">
        <v>4000000</v>
      </c>
      <c r="D173" s="335">
        <v>4000000</v>
      </c>
    </row>
    <row r="174" spans="1:4" x14ac:dyDescent="0.25">
      <c r="A174" s="311">
        <v>4020029</v>
      </c>
      <c r="B174" s="306" t="s">
        <v>3279</v>
      </c>
      <c r="C174" s="312">
        <v>1000000</v>
      </c>
      <c r="D174" s="335">
        <v>1000000</v>
      </c>
    </row>
    <row r="175" spans="1:4" x14ac:dyDescent="0.25">
      <c r="A175" s="311"/>
      <c r="B175" s="314" t="s">
        <v>3280</v>
      </c>
      <c r="C175" s="312"/>
      <c r="D175" s="335"/>
    </row>
    <row r="176" spans="1:4" x14ac:dyDescent="0.25">
      <c r="A176" s="311" t="s">
        <v>3281</v>
      </c>
      <c r="B176" s="306" t="s">
        <v>3282</v>
      </c>
      <c r="C176" s="312"/>
      <c r="D176" s="335"/>
    </row>
    <row r="177" spans="1:4" x14ac:dyDescent="0.25">
      <c r="A177" s="311" t="s">
        <v>3283</v>
      </c>
      <c r="B177" s="306" t="s">
        <v>3284</v>
      </c>
      <c r="C177" s="312">
        <v>4025000</v>
      </c>
      <c r="D177" s="335">
        <v>3958500</v>
      </c>
    </row>
    <row r="178" spans="1:4" x14ac:dyDescent="0.25">
      <c r="A178" s="311" t="s">
        <v>3285</v>
      </c>
      <c r="B178" s="306" t="s">
        <v>3286</v>
      </c>
      <c r="C178" s="312"/>
      <c r="D178" s="335"/>
    </row>
    <row r="179" spans="1:4" x14ac:dyDescent="0.25">
      <c r="A179" s="311">
        <v>4020031</v>
      </c>
      <c r="B179" s="314" t="s">
        <v>3287</v>
      </c>
      <c r="C179" s="306"/>
      <c r="D179" s="335"/>
    </row>
    <row r="180" spans="1:4" x14ac:dyDescent="0.25">
      <c r="A180" s="311" t="s">
        <v>3288</v>
      </c>
      <c r="B180" s="306" t="s">
        <v>3289</v>
      </c>
      <c r="C180" s="312"/>
      <c r="D180" s="335"/>
    </row>
    <row r="181" spans="1:4" x14ac:dyDescent="0.25">
      <c r="A181" s="311" t="s">
        <v>3290</v>
      </c>
      <c r="B181" s="306" t="s">
        <v>3291</v>
      </c>
      <c r="C181" s="312">
        <v>1600000</v>
      </c>
      <c r="D181" s="335">
        <v>1600000</v>
      </c>
    </row>
    <row r="182" spans="1:4" x14ac:dyDescent="0.25">
      <c r="A182" s="311"/>
      <c r="B182" s="314" t="s">
        <v>3292</v>
      </c>
      <c r="C182" s="312"/>
      <c r="D182" s="335"/>
    </row>
    <row r="183" spans="1:4" x14ac:dyDescent="0.25">
      <c r="A183" s="311" t="s">
        <v>3293</v>
      </c>
      <c r="B183" s="306" t="s">
        <v>3294</v>
      </c>
      <c r="C183" s="312">
        <v>50000</v>
      </c>
      <c r="D183" s="335">
        <v>2000000</v>
      </c>
    </row>
    <row r="184" spans="1:4" x14ac:dyDescent="0.25">
      <c r="A184" s="311" t="s">
        <v>3295</v>
      </c>
      <c r="B184" s="306" t="s">
        <v>3296</v>
      </c>
      <c r="C184" s="312">
        <v>2000000</v>
      </c>
      <c r="D184" s="335"/>
    </row>
    <row r="185" spans="1:4" x14ac:dyDescent="0.25">
      <c r="A185" s="311">
        <v>4020033</v>
      </c>
      <c r="B185" s="306" t="s">
        <v>3297</v>
      </c>
      <c r="C185" s="312">
        <v>50000</v>
      </c>
      <c r="D185" s="335">
        <v>50000</v>
      </c>
    </row>
    <row r="186" spans="1:4" x14ac:dyDescent="0.25">
      <c r="A186" s="311">
        <v>4020034</v>
      </c>
      <c r="B186" s="306" t="s">
        <v>3298</v>
      </c>
      <c r="C186" s="312">
        <v>1000000</v>
      </c>
      <c r="D186" s="335">
        <v>1000000</v>
      </c>
    </row>
    <row r="187" spans="1:4" x14ac:dyDescent="0.25">
      <c r="A187" s="311"/>
      <c r="B187" s="314" t="s">
        <v>3299</v>
      </c>
      <c r="C187" s="312"/>
      <c r="D187" s="335"/>
    </row>
    <row r="188" spans="1:4" x14ac:dyDescent="0.25">
      <c r="A188" s="311" t="s">
        <v>3300</v>
      </c>
      <c r="B188" s="306" t="s">
        <v>3301</v>
      </c>
      <c r="C188" s="312">
        <v>3000000</v>
      </c>
      <c r="D188" s="335">
        <v>0</v>
      </c>
    </row>
    <row r="189" spans="1:4" x14ac:dyDescent="0.25">
      <c r="A189" s="311" t="s">
        <v>3302</v>
      </c>
      <c r="B189" s="306" t="s">
        <v>3303</v>
      </c>
      <c r="C189" s="312">
        <v>200000</v>
      </c>
      <c r="D189" s="335">
        <v>0</v>
      </c>
    </row>
    <row r="190" spans="1:4" x14ac:dyDescent="0.25">
      <c r="A190" s="311"/>
      <c r="B190" s="314" t="s">
        <v>3304</v>
      </c>
      <c r="C190" s="312"/>
      <c r="D190" s="335"/>
    </row>
    <row r="191" spans="1:4" x14ac:dyDescent="0.25">
      <c r="A191" s="311" t="s">
        <v>3305</v>
      </c>
      <c r="B191" s="306" t="s">
        <v>3306</v>
      </c>
      <c r="C191" s="312">
        <v>1000000</v>
      </c>
    </row>
    <row r="192" spans="1:4" x14ac:dyDescent="0.25">
      <c r="A192" s="311" t="s">
        <v>3307</v>
      </c>
      <c r="B192" s="306" t="s">
        <v>3308</v>
      </c>
      <c r="D192" s="335">
        <v>1000000</v>
      </c>
    </row>
    <row r="193" spans="1:4" x14ac:dyDescent="0.25">
      <c r="A193" s="311" t="s">
        <v>3309</v>
      </c>
      <c r="B193" s="306" t="s">
        <v>3310</v>
      </c>
      <c r="C193" s="312">
        <v>514000</v>
      </c>
      <c r="D193" s="335">
        <v>0</v>
      </c>
    </row>
    <row r="194" spans="1:4" x14ac:dyDescent="0.25">
      <c r="A194" s="311" t="s">
        <v>3311</v>
      </c>
      <c r="B194" s="306" t="s">
        <v>3312</v>
      </c>
      <c r="C194" s="312">
        <v>60000</v>
      </c>
      <c r="D194" s="335">
        <v>60000</v>
      </c>
    </row>
    <row r="195" spans="1:4" x14ac:dyDescent="0.25">
      <c r="A195" s="311" t="s">
        <v>3313</v>
      </c>
      <c r="B195" s="306" t="s">
        <v>4597</v>
      </c>
    </row>
    <row r="196" spans="1:4" x14ac:dyDescent="0.25">
      <c r="A196" s="311"/>
      <c r="B196" s="306" t="s">
        <v>4598</v>
      </c>
      <c r="C196" s="312">
        <v>40000</v>
      </c>
      <c r="D196" s="335">
        <v>40000</v>
      </c>
    </row>
    <row r="197" spans="1:4" x14ac:dyDescent="0.25">
      <c r="A197" s="311">
        <v>4020038</v>
      </c>
      <c r="B197" s="306" t="s">
        <v>3314</v>
      </c>
      <c r="C197" s="312">
        <v>1200000</v>
      </c>
      <c r="D197" s="335">
        <v>1200000</v>
      </c>
    </row>
    <row r="198" spans="1:4" x14ac:dyDescent="0.25">
      <c r="A198" s="311">
        <v>4020039</v>
      </c>
      <c r="B198" s="306" t="s">
        <v>3315</v>
      </c>
      <c r="C198" s="312">
        <v>200000</v>
      </c>
      <c r="D198" s="335">
        <v>200000</v>
      </c>
    </row>
    <row r="199" spans="1:4" x14ac:dyDescent="0.25">
      <c r="A199" s="311">
        <v>4020040</v>
      </c>
      <c r="B199" s="306" t="s">
        <v>3316</v>
      </c>
      <c r="C199" s="312">
        <v>2000000</v>
      </c>
      <c r="D199" s="335">
        <v>2000000</v>
      </c>
    </row>
    <row r="200" spans="1:4" ht="15.75" thickBot="1" x14ac:dyDescent="0.3">
      <c r="A200" s="311"/>
      <c r="B200" s="309" t="s">
        <v>50</v>
      </c>
      <c r="C200" s="342">
        <f>SUM(C167:C199)</f>
        <v>43439000</v>
      </c>
      <c r="D200" s="342">
        <f>SUM(D167:D199)</f>
        <v>36108500</v>
      </c>
    </row>
    <row r="201" spans="1:4" x14ac:dyDescent="0.25">
      <c r="A201" s="311"/>
      <c r="B201" s="309"/>
      <c r="C201" s="343"/>
      <c r="D201" s="343"/>
    </row>
    <row r="202" spans="1:4" ht="18" x14ac:dyDescent="0.25">
      <c r="A202" s="353">
        <v>6</v>
      </c>
      <c r="B202" s="334" t="s">
        <v>3188</v>
      </c>
      <c r="C202" s="306"/>
    </row>
    <row r="203" spans="1:4" ht="15.75" x14ac:dyDescent="0.25">
      <c r="A203" s="306"/>
      <c r="B203" s="5" t="s">
        <v>3189</v>
      </c>
      <c r="C203" s="306"/>
      <c r="D203" s="306"/>
    </row>
    <row r="204" spans="1:4" ht="15.75" x14ac:dyDescent="0.25">
      <c r="A204" s="306"/>
      <c r="B204" s="5" t="s">
        <v>3236</v>
      </c>
      <c r="C204" s="314"/>
      <c r="D204" s="314"/>
    </row>
    <row r="205" spans="1:4" x14ac:dyDescent="0.25">
      <c r="A205" s="321" t="s">
        <v>3169</v>
      </c>
      <c r="B205" s="321" t="s">
        <v>3168</v>
      </c>
      <c r="C205" s="323" t="s">
        <v>3170</v>
      </c>
      <c r="D205" s="323" t="s">
        <v>3170</v>
      </c>
    </row>
    <row r="206" spans="1:4" x14ac:dyDescent="0.25">
      <c r="A206" s="314" t="s">
        <v>3171</v>
      </c>
      <c r="B206" s="314"/>
      <c r="C206" s="324" t="s">
        <v>3172</v>
      </c>
      <c r="D206" s="324" t="s">
        <v>3172</v>
      </c>
    </row>
    <row r="207" spans="1:4" x14ac:dyDescent="0.25">
      <c r="A207" s="314"/>
      <c r="B207" s="314"/>
      <c r="C207" s="309">
        <v>2011</v>
      </c>
      <c r="D207" s="309">
        <v>2012</v>
      </c>
    </row>
    <row r="208" spans="1:4" ht="15.75" thickBot="1" x14ac:dyDescent="0.3">
      <c r="A208" s="325"/>
      <c r="B208" s="325"/>
      <c r="C208" s="326" t="s">
        <v>8</v>
      </c>
      <c r="D208" s="326" t="s">
        <v>8</v>
      </c>
    </row>
    <row r="209" spans="1:4" x14ac:dyDescent="0.25">
      <c r="A209" s="306"/>
      <c r="B209" s="310" t="s">
        <v>3268</v>
      </c>
      <c r="C209" s="318"/>
      <c r="D209" s="318"/>
    </row>
    <row r="210" spans="1:4" x14ac:dyDescent="0.25">
      <c r="A210" s="306"/>
      <c r="B210" s="310" t="s">
        <v>3269</v>
      </c>
      <c r="C210" s="318"/>
      <c r="D210" s="318"/>
    </row>
    <row r="211" spans="1:4" x14ac:dyDescent="0.25">
      <c r="A211" s="311" t="s">
        <v>3317</v>
      </c>
      <c r="B211" s="306" t="s">
        <v>3318</v>
      </c>
      <c r="C211" s="312">
        <v>1000000</v>
      </c>
      <c r="D211" s="335">
        <v>1000000</v>
      </c>
    </row>
    <row r="212" spans="1:4" x14ac:dyDescent="0.25">
      <c r="A212" s="311">
        <v>4020041</v>
      </c>
      <c r="B212" s="306" t="s">
        <v>3319</v>
      </c>
      <c r="C212" s="312">
        <v>100000</v>
      </c>
      <c r="D212" s="335">
        <v>100000</v>
      </c>
    </row>
    <row r="213" spans="1:4" x14ac:dyDescent="0.25">
      <c r="A213" s="311"/>
      <c r="B213" s="314" t="s">
        <v>3320</v>
      </c>
      <c r="C213" s="306"/>
      <c r="D213" s="335"/>
    </row>
    <row r="214" spans="1:4" x14ac:dyDescent="0.25">
      <c r="A214" s="311" t="s">
        <v>3321</v>
      </c>
      <c r="B214" s="306" t="s">
        <v>3322</v>
      </c>
      <c r="C214" s="312">
        <v>0</v>
      </c>
      <c r="D214" s="312">
        <v>0</v>
      </c>
    </row>
    <row r="215" spans="1:4" x14ac:dyDescent="0.25">
      <c r="A215" s="311" t="s">
        <v>3323</v>
      </c>
      <c r="B215" s="306" t="s">
        <v>3324</v>
      </c>
      <c r="C215" s="312">
        <v>2250000</v>
      </c>
      <c r="D215" s="335">
        <v>2250000</v>
      </c>
    </row>
    <row r="216" spans="1:4" x14ac:dyDescent="0.25">
      <c r="A216" s="311" t="s">
        <v>3325</v>
      </c>
      <c r="B216" s="306" t="s">
        <v>3326</v>
      </c>
      <c r="C216" s="312">
        <v>500000</v>
      </c>
      <c r="D216" s="335">
        <v>500000</v>
      </c>
    </row>
    <row r="217" spans="1:4" x14ac:dyDescent="0.25">
      <c r="A217" s="311"/>
      <c r="B217" s="314" t="s">
        <v>3327</v>
      </c>
      <c r="C217" s="312"/>
      <c r="D217" s="335"/>
    </row>
    <row r="218" spans="1:4" x14ac:dyDescent="0.25">
      <c r="A218" s="311">
        <v>4020043</v>
      </c>
      <c r="B218" s="306" t="s">
        <v>3328</v>
      </c>
      <c r="C218" s="312">
        <v>300000</v>
      </c>
      <c r="D218" s="312">
        <v>300000</v>
      </c>
    </row>
    <row r="219" spans="1:4" x14ac:dyDescent="0.25">
      <c r="A219" s="311">
        <v>4020044</v>
      </c>
      <c r="B219" s="306" t="s">
        <v>3329</v>
      </c>
      <c r="C219" s="312">
        <v>250000</v>
      </c>
      <c r="D219" s="312">
        <v>250000</v>
      </c>
    </row>
    <row r="220" spans="1:4" x14ac:dyDescent="0.25">
      <c r="A220" s="311" t="s">
        <v>3330</v>
      </c>
      <c r="B220" s="306" t="s">
        <v>3331</v>
      </c>
      <c r="C220" s="312">
        <v>200000</v>
      </c>
      <c r="D220" s="312">
        <v>200000</v>
      </c>
    </row>
    <row r="221" spans="1:4" x14ac:dyDescent="0.25">
      <c r="A221" s="311" t="s">
        <v>3332</v>
      </c>
      <c r="B221" s="306" t="s">
        <v>3333</v>
      </c>
      <c r="C221" s="312">
        <v>750000</v>
      </c>
      <c r="D221" s="312">
        <v>750000</v>
      </c>
    </row>
    <row r="222" spans="1:4" x14ac:dyDescent="0.25">
      <c r="A222" s="311" t="s">
        <v>3334</v>
      </c>
      <c r="B222" s="306" t="s">
        <v>3335</v>
      </c>
      <c r="C222" s="312">
        <v>0</v>
      </c>
      <c r="D222" s="335">
        <v>0</v>
      </c>
    </row>
    <row r="223" spans="1:4" x14ac:dyDescent="0.25">
      <c r="A223" s="311" t="s">
        <v>3336</v>
      </c>
      <c r="B223" s="306" t="s">
        <v>3337</v>
      </c>
      <c r="C223" s="312">
        <v>0</v>
      </c>
      <c r="D223" s="335">
        <v>0</v>
      </c>
    </row>
    <row r="224" spans="1:4" x14ac:dyDescent="0.25">
      <c r="A224" s="311" t="s">
        <v>3338</v>
      </c>
      <c r="B224" s="306" t="s">
        <v>3339</v>
      </c>
      <c r="C224" s="312">
        <v>0</v>
      </c>
      <c r="D224" s="335">
        <v>0</v>
      </c>
    </row>
    <row r="225" spans="1:4" x14ac:dyDescent="0.25">
      <c r="A225" s="311" t="s">
        <v>3340</v>
      </c>
      <c r="B225" s="306" t="s">
        <v>3341</v>
      </c>
      <c r="C225" s="312">
        <v>0</v>
      </c>
      <c r="D225" s="335">
        <v>0</v>
      </c>
    </row>
    <row r="226" spans="1:4" ht="15.75" thickBot="1" x14ac:dyDescent="0.3">
      <c r="A226" s="309"/>
      <c r="B226" s="309" t="s">
        <v>50</v>
      </c>
      <c r="C226" s="342">
        <f>SUM(C211:C225)</f>
        <v>5350000</v>
      </c>
      <c r="D226" s="342">
        <f>SUM(D211:D225)</f>
        <v>5350000</v>
      </c>
    </row>
    <row r="227" spans="1:4" x14ac:dyDescent="0.25">
      <c r="D227" s="190"/>
    </row>
    <row r="228" spans="1:4" x14ac:dyDescent="0.25">
      <c r="A228" s="311"/>
      <c r="B228" s="310" t="s">
        <v>3342</v>
      </c>
      <c r="C228" s="306"/>
      <c r="D228" s="335"/>
    </row>
    <row r="229" spans="1:4" x14ac:dyDescent="0.25">
      <c r="A229" s="311">
        <v>4020046</v>
      </c>
      <c r="B229" s="306" t="s">
        <v>3343</v>
      </c>
      <c r="C229" s="312">
        <v>2000000</v>
      </c>
      <c r="D229" s="335">
        <v>2000000</v>
      </c>
    </row>
    <row r="230" spans="1:4" x14ac:dyDescent="0.25">
      <c r="A230" s="311">
        <v>4020047</v>
      </c>
      <c r="B230" s="306" t="s">
        <v>3344</v>
      </c>
      <c r="C230" s="312">
        <v>40000000</v>
      </c>
      <c r="D230" s="335">
        <v>40000000</v>
      </c>
    </row>
    <row r="231" spans="1:4" x14ac:dyDescent="0.25">
      <c r="A231" s="311">
        <v>4020048</v>
      </c>
      <c r="B231" s="306" t="s">
        <v>3345</v>
      </c>
      <c r="C231" s="312">
        <v>10000000</v>
      </c>
      <c r="D231" s="335">
        <v>10000000</v>
      </c>
    </row>
    <row r="232" spans="1:4" x14ac:dyDescent="0.25">
      <c r="A232" s="311">
        <v>4020049</v>
      </c>
      <c r="B232" s="306" t="s">
        <v>3346</v>
      </c>
      <c r="C232" s="312">
        <v>1000000</v>
      </c>
      <c r="D232" s="335">
        <v>1000000</v>
      </c>
    </row>
    <row r="233" spans="1:4" x14ac:dyDescent="0.25">
      <c r="A233" s="311">
        <v>4020050</v>
      </c>
      <c r="B233" s="306" t="s">
        <v>3347</v>
      </c>
      <c r="C233" s="312">
        <v>400000</v>
      </c>
      <c r="D233" s="335">
        <v>500000</v>
      </c>
    </row>
    <row r="234" spans="1:4" x14ac:dyDescent="0.25">
      <c r="A234" s="311">
        <v>4020051</v>
      </c>
      <c r="B234" s="306" t="s">
        <v>3348</v>
      </c>
      <c r="C234" s="312">
        <v>5000000</v>
      </c>
      <c r="D234" s="335">
        <v>5000000</v>
      </c>
    </row>
    <row r="235" spans="1:4" x14ac:dyDescent="0.25">
      <c r="A235" s="311">
        <v>4020052</v>
      </c>
      <c r="B235" s="306" t="s">
        <v>3349</v>
      </c>
      <c r="C235" s="312">
        <v>8000000</v>
      </c>
      <c r="D235" s="335">
        <v>750000000</v>
      </c>
    </row>
    <row r="236" spans="1:4" x14ac:dyDescent="0.25">
      <c r="A236" s="311">
        <v>4020053</v>
      </c>
      <c r="B236" s="306" t="s">
        <v>3350</v>
      </c>
      <c r="C236" s="312">
        <v>1400000</v>
      </c>
      <c r="D236" s="335">
        <v>1500000</v>
      </c>
    </row>
    <row r="237" spans="1:4" x14ac:dyDescent="0.25">
      <c r="A237" s="311">
        <v>4020054</v>
      </c>
      <c r="B237" s="306" t="s">
        <v>3351</v>
      </c>
      <c r="C237" s="312">
        <v>1000000</v>
      </c>
      <c r="D237" s="335">
        <v>1000000</v>
      </c>
    </row>
    <row r="238" spans="1:4" x14ac:dyDescent="0.25">
      <c r="A238" s="311">
        <v>4020055</v>
      </c>
      <c r="B238" s="306" t="s">
        <v>3352</v>
      </c>
      <c r="C238" s="312">
        <v>1000000</v>
      </c>
      <c r="D238" s="335">
        <v>1000000</v>
      </c>
    </row>
    <row r="239" spans="1:4" x14ac:dyDescent="0.25">
      <c r="A239" s="311">
        <v>4020056</v>
      </c>
      <c r="B239" s="306" t="s">
        <v>3353</v>
      </c>
      <c r="C239" s="312">
        <v>634400000</v>
      </c>
      <c r="D239" s="335">
        <v>750000000</v>
      </c>
    </row>
    <row r="240" spans="1:4" x14ac:dyDescent="0.25">
      <c r="A240" s="311" t="s">
        <v>3354</v>
      </c>
      <c r="B240" s="306" t="s">
        <v>3355</v>
      </c>
      <c r="C240" s="312">
        <v>3000000</v>
      </c>
      <c r="D240" s="335">
        <v>0</v>
      </c>
    </row>
    <row r="241" spans="1:4" x14ac:dyDescent="0.25">
      <c r="A241" s="311">
        <v>4020057</v>
      </c>
      <c r="B241" s="306" t="s">
        <v>3356</v>
      </c>
      <c r="C241" s="312">
        <v>3000000</v>
      </c>
      <c r="D241" s="335">
        <v>3000000</v>
      </c>
    </row>
    <row r="242" spans="1:4" x14ac:dyDescent="0.25">
      <c r="A242" s="311">
        <v>4020058</v>
      </c>
      <c r="B242" s="306" t="s">
        <v>3357</v>
      </c>
      <c r="C242" s="312">
        <v>1400000</v>
      </c>
      <c r="D242" s="335">
        <v>1500000</v>
      </c>
    </row>
    <row r="243" spans="1:4" x14ac:dyDescent="0.25">
      <c r="A243" s="311" t="s">
        <v>3358</v>
      </c>
      <c r="B243" s="306" t="s">
        <v>3359</v>
      </c>
      <c r="C243" s="312">
        <v>1000000</v>
      </c>
      <c r="D243" s="335">
        <v>1500000</v>
      </c>
    </row>
    <row r="244" spans="1:4" x14ac:dyDescent="0.25">
      <c r="A244" s="311">
        <v>4020059</v>
      </c>
      <c r="B244" s="306" t="s">
        <v>3360</v>
      </c>
      <c r="C244" s="312">
        <v>3000000</v>
      </c>
      <c r="D244" s="335">
        <v>0</v>
      </c>
    </row>
    <row r="245" spans="1:4" x14ac:dyDescent="0.25">
      <c r="A245" s="311">
        <v>4020060</v>
      </c>
      <c r="B245" s="306" t="s">
        <v>3361</v>
      </c>
      <c r="C245" s="312">
        <v>0</v>
      </c>
      <c r="D245" s="335">
        <v>0</v>
      </c>
    </row>
    <row r="246" spans="1:4" x14ac:dyDescent="0.25">
      <c r="A246" s="311">
        <v>4020061</v>
      </c>
      <c r="B246" s="306" t="s">
        <v>3362</v>
      </c>
      <c r="C246" s="312">
        <v>1400000</v>
      </c>
      <c r="D246" s="335">
        <v>1500000</v>
      </c>
    </row>
    <row r="247" spans="1:4" x14ac:dyDescent="0.25">
      <c r="A247" s="311">
        <v>4020062</v>
      </c>
      <c r="B247" s="306" t="s">
        <v>3363</v>
      </c>
      <c r="C247" s="312">
        <v>1000000</v>
      </c>
      <c r="D247" s="335"/>
    </row>
    <row r="248" spans="1:4" x14ac:dyDescent="0.25">
      <c r="A248" s="311">
        <v>4020063</v>
      </c>
      <c r="B248" s="306" t="s">
        <v>3364</v>
      </c>
      <c r="C248" s="312">
        <v>6000000</v>
      </c>
      <c r="D248" s="335">
        <v>5000000</v>
      </c>
    </row>
    <row r="249" spans="1:4" x14ac:dyDescent="0.25">
      <c r="A249" s="311">
        <v>4020064</v>
      </c>
      <c r="B249" s="306" t="s">
        <v>3365</v>
      </c>
      <c r="C249" s="312">
        <v>3000000</v>
      </c>
      <c r="D249" s="335">
        <v>2500000</v>
      </c>
    </row>
    <row r="250" spans="1:4" x14ac:dyDescent="0.25">
      <c r="A250" s="311"/>
      <c r="B250" s="314"/>
      <c r="C250" s="312"/>
      <c r="D250" s="335"/>
    </row>
    <row r="251" spans="1:4" ht="15.75" thickBot="1" x14ac:dyDescent="0.3">
      <c r="A251" s="311"/>
      <c r="B251" s="309" t="s">
        <v>3366</v>
      </c>
      <c r="C251" s="342">
        <f>SUM(C228:C250)</f>
        <v>727000000</v>
      </c>
      <c r="D251" s="342">
        <f>SUM(D228:D250)</f>
        <v>1577000000</v>
      </c>
    </row>
    <row r="252" spans="1:4" x14ac:dyDescent="0.25">
      <c r="A252" s="311"/>
      <c r="B252" s="314"/>
      <c r="C252" s="306"/>
      <c r="D252" s="306"/>
    </row>
    <row r="253" spans="1:4" x14ac:dyDescent="0.25">
      <c r="A253" s="311"/>
      <c r="B253" s="309"/>
      <c r="C253" s="343"/>
      <c r="D253" s="343"/>
    </row>
    <row r="254" spans="1:4" ht="18" x14ac:dyDescent="0.25">
      <c r="A254" s="306"/>
      <c r="B254" s="334" t="s">
        <v>3188</v>
      </c>
      <c r="C254" s="306"/>
      <c r="D254" s="306">
        <v>7</v>
      </c>
    </row>
    <row r="255" spans="1:4" ht="15.75" x14ac:dyDescent="0.25">
      <c r="A255" s="306"/>
      <c r="B255" s="5" t="s">
        <v>3189</v>
      </c>
      <c r="C255" s="306"/>
      <c r="D255" s="306"/>
    </row>
    <row r="256" spans="1:4" ht="15.75" x14ac:dyDescent="0.25">
      <c r="A256" s="306"/>
      <c r="B256" s="5" t="s">
        <v>3236</v>
      </c>
      <c r="C256" s="314"/>
      <c r="D256" s="314"/>
    </row>
    <row r="257" spans="1:4" x14ac:dyDescent="0.25">
      <c r="A257" s="321" t="s">
        <v>3169</v>
      </c>
      <c r="B257" s="321" t="s">
        <v>3168</v>
      </c>
      <c r="C257" s="323" t="s">
        <v>3170</v>
      </c>
      <c r="D257" s="323" t="s">
        <v>3170</v>
      </c>
    </row>
    <row r="258" spans="1:4" x14ac:dyDescent="0.25">
      <c r="A258" s="314" t="s">
        <v>3171</v>
      </c>
      <c r="B258" s="314"/>
      <c r="C258" s="324" t="s">
        <v>3172</v>
      </c>
      <c r="D258" s="324" t="s">
        <v>3172</v>
      </c>
    </row>
    <row r="259" spans="1:4" x14ac:dyDescent="0.25">
      <c r="A259" s="314"/>
      <c r="B259" s="314"/>
      <c r="C259" s="309">
        <v>2011</v>
      </c>
      <c r="D259" s="309">
        <v>2012</v>
      </c>
    </row>
    <row r="260" spans="1:4" ht="15.75" thickBot="1" x14ac:dyDescent="0.3">
      <c r="A260" s="325"/>
      <c r="B260" s="325"/>
      <c r="C260" s="326" t="s">
        <v>8</v>
      </c>
      <c r="D260" s="326" t="s">
        <v>8</v>
      </c>
    </row>
    <row r="261" spans="1:4" x14ac:dyDescent="0.25">
      <c r="A261" s="311"/>
      <c r="B261" s="306"/>
      <c r="C261" s="318"/>
      <c r="D261" s="344"/>
    </row>
    <row r="262" spans="1:4" x14ac:dyDescent="0.25">
      <c r="A262" s="311"/>
      <c r="B262" s="310" t="s">
        <v>1729</v>
      </c>
      <c r="C262" s="313"/>
      <c r="D262" s="335"/>
    </row>
    <row r="263" spans="1:4" x14ac:dyDescent="0.25">
      <c r="A263" s="311">
        <v>4020065</v>
      </c>
      <c r="B263" s="306" t="s">
        <v>3367</v>
      </c>
      <c r="C263" s="312">
        <v>400000</v>
      </c>
      <c r="D263" s="335">
        <v>700000</v>
      </c>
    </row>
    <row r="264" spans="1:4" x14ac:dyDescent="0.25">
      <c r="A264" s="311"/>
      <c r="B264" s="314" t="s">
        <v>362</v>
      </c>
      <c r="C264" s="313" t="s">
        <v>362</v>
      </c>
      <c r="D264" s="335"/>
    </row>
    <row r="265" spans="1:4" ht="15.75" thickBot="1" x14ac:dyDescent="0.3">
      <c r="A265" s="311"/>
      <c r="B265" s="309" t="s">
        <v>50</v>
      </c>
      <c r="C265" s="342">
        <f>SUM(C263:C264)</f>
        <v>400000</v>
      </c>
      <c r="D265" s="342">
        <f>SUM(D263:D264)</f>
        <v>700000</v>
      </c>
    </row>
    <row r="266" spans="1:4" x14ac:dyDescent="0.25">
      <c r="A266" s="311"/>
      <c r="B266" s="306"/>
      <c r="C266" s="318"/>
      <c r="D266" s="344"/>
    </row>
    <row r="267" spans="1:4" x14ac:dyDescent="0.25">
      <c r="A267" s="311"/>
      <c r="B267" s="310" t="s">
        <v>3368</v>
      </c>
      <c r="C267" s="309"/>
      <c r="D267" s="345"/>
    </row>
    <row r="268" spans="1:4" x14ac:dyDescent="0.25">
      <c r="A268" s="311"/>
      <c r="B268" s="310"/>
      <c r="C268" s="309"/>
      <c r="D268" s="345"/>
    </row>
    <row r="269" spans="1:4" x14ac:dyDescent="0.25">
      <c r="A269" s="311">
        <v>4020066</v>
      </c>
      <c r="B269" s="306" t="s">
        <v>3369</v>
      </c>
      <c r="C269" s="306"/>
      <c r="D269" s="335"/>
    </row>
    <row r="270" spans="1:4" x14ac:dyDescent="0.25">
      <c r="A270" s="311"/>
      <c r="B270" s="306" t="s">
        <v>3370</v>
      </c>
      <c r="C270" s="312">
        <v>600000000</v>
      </c>
      <c r="D270" s="335">
        <v>500000000</v>
      </c>
    </row>
    <row r="271" spans="1:4" x14ac:dyDescent="0.25">
      <c r="A271" s="311">
        <v>4020067</v>
      </c>
      <c r="B271" s="306" t="s">
        <v>3371</v>
      </c>
      <c r="C271" s="312">
        <v>1000000</v>
      </c>
      <c r="D271" s="335">
        <v>12000000</v>
      </c>
    </row>
    <row r="272" spans="1:4" x14ac:dyDescent="0.25">
      <c r="A272" s="311">
        <v>4020068</v>
      </c>
      <c r="B272" s="306" t="s">
        <v>3372</v>
      </c>
      <c r="C272" s="312">
        <v>3000000</v>
      </c>
      <c r="D272" s="335">
        <v>10000000</v>
      </c>
    </row>
    <row r="273" spans="1:4" x14ac:dyDescent="0.25">
      <c r="A273" s="311">
        <v>4020069</v>
      </c>
      <c r="B273" s="306" t="s">
        <v>3373</v>
      </c>
      <c r="C273" s="312">
        <v>50000000</v>
      </c>
      <c r="D273" s="335">
        <v>50000000</v>
      </c>
    </row>
    <row r="274" spans="1:4" x14ac:dyDescent="0.25">
      <c r="A274" s="311">
        <v>4020070</v>
      </c>
      <c r="B274" s="306" t="s">
        <v>3374</v>
      </c>
      <c r="C274" s="312">
        <v>10000000</v>
      </c>
      <c r="D274" s="335">
        <v>20000000</v>
      </c>
    </row>
    <row r="275" spans="1:4" x14ac:dyDescent="0.25">
      <c r="A275" s="311">
        <v>4020071</v>
      </c>
      <c r="B275" s="306" t="s">
        <v>3375</v>
      </c>
      <c r="C275" s="312">
        <v>20000000</v>
      </c>
      <c r="D275" s="335">
        <v>15000000</v>
      </c>
    </row>
    <row r="276" spans="1:4" x14ac:dyDescent="0.25">
      <c r="A276" s="311">
        <v>4020072</v>
      </c>
      <c r="B276" s="306" t="s">
        <v>3376</v>
      </c>
      <c r="C276" s="312">
        <v>20000000</v>
      </c>
      <c r="D276" s="335">
        <v>25900000</v>
      </c>
    </row>
    <row r="277" spans="1:4" x14ac:dyDescent="0.25">
      <c r="A277" s="311">
        <v>4020073</v>
      </c>
      <c r="B277" s="306" t="s">
        <v>3377</v>
      </c>
      <c r="C277" s="312">
        <v>20000000</v>
      </c>
      <c r="D277" s="335">
        <v>5000000</v>
      </c>
    </row>
    <row r="278" spans="1:4" x14ac:dyDescent="0.25">
      <c r="A278" s="311">
        <v>4020075</v>
      </c>
      <c r="B278" s="306" t="s">
        <v>3378</v>
      </c>
      <c r="C278" s="312"/>
      <c r="D278" s="335"/>
    </row>
    <row r="279" spans="1:4" x14ac:dyDescent="0.25">
      <c r="A279" s="311"/>
      <c r="B279" s="306" t="s">
        <v>3379</v>
      </c>
      <c r="C279" s="312">
        <v>10000000</v>
      </c>
      <c r="D279" s="335">
        <v>10000000</v>
      </c>
    </row>
    <row r="280" spans="1:4" x14ac:dyDescent="0.25">
      <c r="A280" s="311">
        <v>4020076</v>
      </c>
      <c r="B280" s="306" t="s">
        <v>3380</v>
      </c>
      <c r="C280" s="312">
        <v>500000</v>
      </c>
      <c r="D280" s="335">
        <v>1000000</v>
      </c>
    </row>
    <row r="281" spans="1:4" x14ac:dyDescent="0.25">
      <c r="A281" s="311">
        <v>4020077</v>
      </c>
      <c r="B281" s="306" t="s">
        <v>3381</v>
      </c>
      <c r="C281" s="312">
        <v>15000000</v>
      </c>
      <c r="D281" s="335">
        <v>1000000</v>
      </c>
    </row>
    <row r="282" spans="1:4" ht="15.75" thickBot="1" x14ac:dyDescent="0.3">
      <c r="A282" s="311"/>
      <c r="B282" s="309" t="s">
        <v>50</v>
      </c>
      <c r="C282" s="342">
        <f>SUM(C269:C281)</f>
        <v>749500000</v>
      </c>
      <c r="D282" s="342">
        <f>SUM(D269:D281)</f>
        <v>649900000</v>
      </c>
    </row>
    <row r="283" spans="1:4" x14ac:dyDescent="0.25">
      <c r="A283" s="311"/>
      <c r="B283" s="309"/>
      <c r="C283" s="343"/>
      <c r="D283" s="346"/>
    </row>
    <row r="284" spans="1:4" x14ac:dyDescent="0.25">
      <c r="A284" s="311"/>
      <c r="B284" s="347" t="s">
        <v>3382</v>
      </c>
      <c r="C284" s="306"/>
      <c r="D284" s="335"/>
    </row>
    <row r="285" spans="1:4" x14ac:dyDescent="0.25">
      <c r="A285" s="311"/>
      <c r="B285" s="347" t="s">
        <v>3383</v>
      </c>
      <c r="C285" s="306"/>
      <c r="D285" s="335"/>
    </row>
    <row r="286" spans="1:4" x14ac:dyDescent="0.25">
      <c r="A286" s="311">
        <v>4020078</v>
      </c>
      <c r="B286" s="306" t="s">
        <v>3384</v>
      </c>
      <c r="C286" s="313">
        <v>60000000</v>
      </c>
      <c r="D286" s="335">
        <v>42000000</v>
      </c>
    </row>
    <row r="287" spans="1:4" x14ac:dyDescent="0.25">
      <c r="A287" s="311"/>
      <c r="B287" s="306"/>
      <c r="C287" s="306"/>
      <c r="D287" s="335"/>
    </row>
    <row r="288" spans="1:4" ht="15.75" thickBot="1" x14ac:dyDescent="0.3">
      <c r="A288" s="311"/>
      <c r="B288" s="309" t="s">
        <v>3385</v>
      </c>
      <c r="C288" s="342">
        <f>SUM(C284:C287)</f>
        <v>60000000</v>
      </c>
      <c r="D288" s="342">
        <f>SUM(D284:D287)</f>
        <v>42000000</v>
      </c>
    </row>
    <row r="289" spans="1:4" x14ac:dyDescent="0.25">
      <c r="A289" s="311"/>
      <c r="B289" s="309"/>
      <c r="C289" s="343"/>
      <c r="D289" s="346"/>
    </row>
    <row r="290" spans="1:4" x14ac:dyDescent="0.25">
      <c r="A290" s="311"/>
      <c r="B290" s="310" t="s">
        <v>1755</v>
      </c>
      <c r="C290" s="306"/>
      <c r="D290" s="335"/>
    </row>
    <row r="291" spans="1:4" x14ac:dyDescent="0.25">
      <c r="A291" s="311"/>
      <c r="B291" s="306" t="s">
        <v>3386</v>
      </c>
      <c r="C291" s="312"/>
      <c r="D291" s="335"/>
    </row>
    <row r="292" spans="1:4" x14ac:dyDescent="0.25">
      <c r="A292" s="311" t="s">
        <v>3387</v>
      </c>
      <c r="B292" s="306" t="s">
        <v>3388</v>
      </c>
      <c r="C292" s="312"/>
      <c r="D292" s="335"/>
    </row>
    <row r="293" spans="1:4" x14ac:dyDescent="0.25">
      <c r="A293" s="311" t="s">
        <v>3389</v>
      </c>
      <c r="B293" s="306" t="s">
        <v>3390</v>
      </c>
      <c r="C293" s="312">
        <v>5000000</v>
      </c>
      <c r="D293" s="312">
        <v>20000000</v>
      </c>
    </row>
    <row r="294" spans="1:4" x14ac:dyDescent="0.25">
      <c r="A294" s="311">
        <v>4020080</v>
      </c>
      <c r="B294" s="306" t="s">
        <v>3391</v>
      </c>
      <c r="C294" s="312"/>
      <c r="D294" s="312"/>
    </row>
    <row r="295" spans="1:4" x14ac:dyDescent="0.25">
      <c r="A295" s="311"/>
      <c r="B295" s="306" t="s">
        <v>3392</v>
      </c>
      <c r="C295" s="312">
        <v>25000000</v>
      </c>
      <c r="D295" s="312">
        <v>60000000</v>
      </c>
    </row>
    <row r="296" spans="1:4" x14ac:dyDescent="0.25">
      <c r="A296" s="311"/>
      <c r="B296" s="306"/>
      <c r="C296" s="312"/>
      <c r="D296" s="312"/>
    </row>
    <row r="297" spans="1:4" ht="15.75" thickBot="1" x14ac:dyDescent="0.3">
      <c r="A297" s="311"/>
      <c r="B297" s="309" t="s">
        <v>3393</v>
      </c>
      <c r="C297" s="342">
        <f>SUM(C292:C296)</f>
        <v>30000000</v>
      </c>
      <c r="D297" s="342">
        <f>SUM(D292:D296)</f>
        <v>80000000</v>
      </c>
    </row>
    <row r="298" spans="1:4" x14ac:dyDescent="0.25">
      <c r="A298" s="311"/>
      <c r="B298" s="309"/>
      <c r="C298" s="343"/>
      <c r="D298" s="346"/>
    </row>
    <row r="299" spans="1:4" x14ac:dyDescent="0.25">
      <c r="A299" s="311"/>
      <c r="B299" s="309"/>
      <c r="C299" s="343"/>
      <c r="D299" s="346"/>
    </row>
    <row r="300" spans="1:4" x14ac:dyDescent="0.25">
      <c r="A300" s="311"/>
      <c r="B300" s="309"/>
      <c r="C300" s="343"/>
      <c r="D300" s="346"/>
    </row>
    <row r="301" spans="1:4" ht="18" x14ac:dyDescent="0.25">
      <c r="A301">
        <v>8</v>
      </c>
      <c r="B301" s="334" t="s">
        <v>3188</v>
      </c>
      <c r="C301" s="306"/>
    </row>
    <row r="302" spans="1:4" ht="15.75" x14ac:dyDescent="0.25">
      <c r="A302" s="306"/>
      <c r="B302" s="5" t="s">
        <v>3189</v>
      </c>
      <c r="C302" s="306"/>
      <c r="D302" s="335"/>
    </row>
    <row r="303" spans="1:4" ht="15.75" x14ac:dyDescent="0.25">
      <c r="A303" s="306"/>
      <c r="B303" s="5" t="s">
        <v>3236</v>
      </c>
      <c r="C303" s="314"/>
      <c r="D303" s="348"/>
    </row>
    <row r="304" spans="1:4" x14ac:dyDescent="0.25">
      <c r="A304" s="321" t="s">
        <v>3169</v>
      </c>
      <c r="B304" s="321" t="s">
        <v>3168</v>
      </c>
      <c r="C304" s="323" t="s">
        <v>3170</v>
      </c>
      <c r="D304" s="323" t="s">
        <v>3170</v>
      </c>
    </row>
    <row r="305" spans="1:4" x14ac:dyDescent="0.25">
      <c r="A305" s="314" t="s">
        <v>3171</v>
      </c>
      <c r="B305" s="314"/>
      <c r="C305" s="324" t="s">
        <v>3172</v>
      </c>
      <c r="D305" s="324" t="s">
        <v>3172</v>
      </c>
    </row>
    <row r="306" spans="1:4" x14ac:dyDescent="0.25">
      <c r="A306" s="314"/>
      <c r="B306" s="314"/>
      <c r="C306" s="309">
        <v>2011</v>
      </c>
      <c r="D306" s="309">
        <v>2012</v>
      </c>
    </row>
    <row r="307" spans="1:4" ht="15.75" thickBot="1" x14ac:dyDescent="0.3">
      <c r="A307" s="325"/>
      <c r="B307" s="325"/>
      <c r="C307" s="326" t="s">
        <v>8</v>
      </c>
      <c r="D307" s="326" t="s">
        <v>8</v>
      </c>
    </row>
    <row r="308" spans="1:4" x14ac:dyDescent="0.25">
      <c r="A308" s="306"/>
      <c r="B308" s="306"/>
      <c r="C308" s="318"/>
      <c r="D308" s="318"/>
    </row>
    <row r="309" spans="1:4" x14ac:dyDescent="0.25">
      <c r="A309" s="311"/>
      <c r="B309" s="310" t="s">
        <v>3001</v>
      </c>
      <c r="C309" s="306"/>
      <c r="D309" s="335"/>
    </row>
    <row r="310" spans="1:4" x14ac:dyDescent="0.25">
      <c r="A310" s="311">
        <v>4020081</v>
      </c>
      <c r="B310" s="306" t="s">
        <v>3394</v>
      </c>
      <c r="C310" s="312">
        <v>16000000</v>
      </c>
      <c r="D310" s="335">
        <v>15000000</v>
      </c>
    </row>
    <row r="311" spans="1:4" x14ac:dyDescent="0.25">
      <c r="A311" s="311">
        <v>4020082</v>
      </c>
      <c r="B311" s="306" t="s">
        <v>3395</v>
      </c>
      <c r="C311" s="312">
        <v>5000000</v>
      </c>
      <c r="D311" s="335">
        <v>5000000</v>
      </c>
    </row>
    <row r="312" spans="1:4" x14ac:dyDescent="0.25">
      <c r="A312" s="311">
        <v>4020083</v>
      </c>
      <c r="B312" s="306" t="s">
        <v>3396</v>
      </c>
      <c r="C312" s="312">
        <v>5500000</v>
      </c>
      <c r="D312" s="335">
        <v>5500000</v>
      </c>
    </row>
    <row r="313" spans="1:4" x14ac:dyDescent="0.25">
      <c r="A313" s="311">
        <v>4020084</v>
      </c>
      <c r="B313" s="306" t="s">
        <v>3397</v>
      </c>
      <c r="C313" s="312">
        <v>73000000</v>
      </c>
      <c r="D313" s="335">
        <v>124000000</v>
      </c>
    </row>
    <row r="314" spans="1:4" ht="15.75" thickBot="1" x14ac:dyDescent="0.3">
      <c r="A314" s="311"/>
      <c r="B314" s="309" t="s">
        <v>50</v>
      </c>
      <c r="C314" s="342">
        <f>SUM(C310:C313)</f>
        <v>99500000</v>
      </c>
      <c r="D314" s="342">
        <f>SUM(D310:D313)</f>
        <v>149500000</v>
      </c>
    </row>
    <row r="315" spans="1:4" x14ac:dyDescent="0.25">
      <c r="A315" s="311"/>
      <c r="B315" s="309"/>
      <c r="C315" s="343"/>
      <c r="D315" s="346"/>
    </row>
    <row r="316" spans="1:4" x14ac:dyDescent="0.25">
      <c r="A316" s="311"/>
      <c r="B316" s="310" t="s">
        <v>3026</v>
      </c>
      <c r="C316" s="306"/>
      <c r="D316" s="335"/>
    </row>
    <row r="317" spans="1:4" x14ac:dyDescent="0.25">
      <c r="A317" s="311">
        <v>4020085</v>
      </c>
      <c r="B317" s="306" t="s">
        <v>3398</v>
      </c>
      <c r="C317" s="312">
        <v>2500000</v>
      </c>
      <c r="D317" s="335">
        <v>1750000</v>
      </c>
    </row>
    <row r="318" spans="1:4" ht="15.75" thickBot="1" x14ac:dyDescent="0.3">
      <c r="A318" s="311"/>
      <c r="B318" s="309" t="s">
        <v>1000</v>
      </c>
      <c r="C318" s="342">
        <f>SUM(C317)</f>
        <v>2500000</v>
      </c>
      <c r="D318" s="342">
        <f>SUM(D317)</f>
        <v>1750000</v>
      </c>
    </row>
    <row r="319" spans="1:4" x14ac:dyDescent="0.25">
      <c r="A319" s="311"/>
      <c r="B319" s="306"/>
      <c r="C319" s="306"/>
      <c r="D319" s="335"/>
    </row>
    <row r="320" spans="1:4" x14ac:dyDescent="0.25">
      <c r="A320" s="311"/>
      <c r="B320" s="310" t="s">
        <v>2915</v>
      </c>
      <c r="C320" s="306"/>
      <c r="D320" s="335"/>
    </row>
    <row r="321" spans="1:4" x14ac:dyDescent="0.25">
      <c r="A321" s="311">
        <v>4020086</v>
      </c>
      <c r="B321" s="306" t="s">
        <v>3399</v>
      </c>
      <c r="C321" s="312">
        <v>0</v>
      </c>
      <c r="D321" s="335"/>
    </row>
    <row r="322" spans="1:4" x14ac:dyDescent="0.25">
      <c r="A322" s="311">
        <v>4020087</v>
      </c>
      <c r="B322" s="306" t="s">
        <v>3400</v>
      </c>
      <c r="C322" s="312">
        <v>1000000</v>
      </c>
      <c r="D322" s="335">
        <v>700000</v>
      </c>
    </row>
    <row r="323" spans="1:4" x14ac:dyDescent="0.25">
      <c r="A323" s="311"/>
      <c r="B323" s="306"/>
      <c r="C323" s="306"/>
      <c r="D323" s="335"/>
    </row>
    <row r="324" spans="1:4" ht="15.75" thickBot="1" x14ac:dyDescent="0.3">
      <c r="A324" s="311"/>
      <c r="B324" s="309" t="s">
        <v>50</v>
      </c>
      <c r="C324" s="342">
        <f>SUM(C320:C323)</f>
        <v>1000000</v>
      </c>
      <c r="D324" s="342">
        <f>SUM(D320:D323)</f>
        <v>700000</v>
      </c>
    </row>
    <row r="325" spans="1:4" x14ac:dyDescent="0.25">
      <c r="A325" s="311"/>
      <c r="B325" s="309"/>
      <c r="C325" s="343"/>
      <c r="D325" s="346"/>
    </row>
    <row r="326" spans="1:4" x14ac:dyDescent="0.25">
      <c r="A326" s="311"/>
      <c r="B326" s="310" t="s">
        <v>2931</v>
      </c>
      <c r="C326" s="306"/>
      <c r="D326" s="335"/>
    </row>
    <row r="327" spans="1:4" x14ac:dyDescent="0.25">
      <c r="A327" s="311"/>
      <c r="B327" s="310" t="s">
        <v>612</v>
      </c>
      <c r="C327" s="306"/>
      <c r="D327" s="335"/>
    </row>
    <row r="328" spans="1:4" x14ac:dyDescent="0.25">
      <c r="A328" s="311">
        <v>4020088</v>
      </c>
      <c r="B328" s="306" t="s">
        <v>3401</v>
      </c>
      <c r="C328" s="312">
        <v>100000000</v>
      </c>
      <c r="D328" s="335">
        <v>90000000</v>
      </c>
    </row>
    <row r="329" spans="1:4" ht="15.75" thickBot="1" x14ac:dyDescent="0.3">
      <c r="A329" s="311"/>
      <c r="B329" s="309" t="s">
        <v>50</v>
      </c>
      <c r="C329" s="342">
        <f>SUM(C327:C328)</f>
        <v>100000000</v>
      </c>
      <c r="D329" s="342">
        <f>SUM(D327:D328)</f>
        <v>90000000</v>
      </c>
    </row>
    <row r="330" spans="1:4" x14ac:dyDescent="0.25">
      <c r="A330" s="311"/>
      <c r="B330" s="309"/>
      <c r="C330" s="343"/>
      <c r="D330" s="343"/>
    </row>
    <row r="331" spans="1:4" x14ac:dyDescent="0.25">
      <c r="A331" s="311"/>
      <c r="B331" s="310" t="s">
        <v>3402</v>
      </c>
      <c r="C331" s="309"/>
      <c r="D331" s="309"/>
    </row>
    <row r="332" spans="1:4" x14ac:dyDescent="0.25">
      <c r="A332" s="311"/>
      <c r="B332" s="310" t="s">
        <v>3403</v>
      </c>
      <c r="C332" s="306"/>
      <c r="D332" s="306"/>
    </row>
    <row r="333" spans="1:4" x14ac:dyDescent="0.25">
      <c r="A333" s="311">
        <v>4020089</v>
      </c>
      <c r="B333" s="306" t="s">
        <v>3404</v>
      </c>
      <c r="C333" s="312"/>
      <c r="D333" s="312"/>
    </row>
    <row r="334" spans="1:4" x14ac:dyDescent="0.25">
      <c r="A334" s="311"/>
      <c r="B334" s="306" t="s">
        <v>3405</v>
      </c>
      <c r="C334" s="312">
        <v>0</v>
      </c>
      <c r="D334" s="312">
        <v>0</v>
      </c>
    </row>
    <row r="335" spans="1:4" x14ac:dyDescent="0.25">
      <c r="A335" s="311">
        <v>4020090</v>
      </c>
      <c r="B335" s="306" t="s">
        <v>3406</v>
      </c>
      <c r="C335" s="312"/>
      <c r="D335" s="312"/>
    </row>
    <row r="336" spans="1:4" x14ac:dyDescent="0.25">
      <c r="A336" s="311"/>
      <c r="B336" s="306" t="s">
        <v>3407</v>
      </c>
      <c r="C336" s="312"/>
      <c r="D336" s="312"/>
    </row>
    <row r="337" spans="1:4" x14ac:dyDescent="0.25">
      <c r="A337" s="311">
        <v>4020091</v>
      </c>
      <c r="B337" s="306" t="s">
        <v>3408</v>
      </c>
      <c r="C337" s="312"/>
      <c r="D337" s="312"/>
    </row>
    <row r="338" spans="1:4" x14ac:dyDescent="0.25">
      <c r="A338" s="311"/>
      <c r="B338" s="306" t="s">
        <v>3409</v>
      </c>
      <c r="C338" s="312">
        <v>0</v>
      </c>
      <c r="D338" s="312"/>
    </row>
    <row r="339" spans="1:4" x14ac:dyDescent="0.25">
      <c r="A339" s="311">
        <v>4020092</v>
      </c>
      <c r="B339" s="306" t="s">
        <v>3410</v>
      </c>
      <c r="C339" s="312">
        <v>200000</v>
      </c>
      <c r="D339" s="312">
        <v>400000</v>
      </c>
    </row>
    <row r="340" spans="1:4" x14ac:dyDescent="0.25">
      <c r="A340" s="311">
        <v>4020093</v>
      </c>
      <c r="B340" s="306" t="s">
        <v>3411</v>
      </c>
      <c r="C340" s="312">
        <v>200000</v>
      </c>
      <c r="D340" s="312">
        <v>500000</v>
      </c>
    </row>
    <row r="341" spans="1:4" x14ac:dyDescent="0.25">
      <c r="A341" s="311"/>
      <c r="B341" s="306" t="s">
        <v>3412</v>
      </c>
      <c r="C341" s="312">
        <v>0</v>
      </c>
      <c r="D341" s="312">
        <v>200000</v>
      </c>
    </row>
    <row r="342" spans="1:4" x14ac:dyDescent="0.25">
      <c r="A342" s="311">
        <v>4020094</v>
      </c>
      <c r="B342" s="306" t="s">
        <v>3413</v>
      </c>
      <c r="C342" s="312">
        <v>600000</v>
      </c>
      <c r="D342" s="312">
        <v>600000</v>
      </c>
    </row>
    <row r="343" spans="1:4" x14ac:dyDescent="0.25">
      <c r="A343" s="311">
        <v>4020095</v>
      </c>
      <c r="B343" s="306" t="s">
        <v>3414</v>
      </c>
      <c r="C343" s="312">
        <v>300000</v>
      </c>
      <c r="D343" s="312">
        <v>450000</v>
      </c>
    </row>
    <row r="344" spans="1:4" x14ac:dyDescent="0.25">
      <c r="A344" s="311">
        <v>4020096</v>
      </c>
      <c r="B344" s="306" t="s">
        <v>3415</v>
      </c>
      <c r="C344" s="312">
        <v>100000</v>
      </c>
      <c r="D344" s="312">
        <v>100000</v>
      </c>
    </row>
    <row r="345" spans="1:4" x14ac:dyDescent="0.25">
      <c r="A345" s="311">
        <v>4020097</v>
      </c>
      <c r="B345" s="306" t="s">
        <v>3416</v>
      </c>
      <c r="C345" s="312">
        <v>250000</v>
      </c>
      <c r="D345" s="312"/>
    </row>
    <row r="346" spans="1:4" x14ac:dyDescent="0.25">
      <c r="A346" s="311">
        <v>4020098</v>
      </c>
      <c r="B346" s="306" t="s">
        <v>3417</v>
      </c>
      <c r="C346" s="312">
        <v>350000</v>
      </c>
      <c r="D346" s="312">
        <v>1750000</v>
      </c>
    </row>
    <row r="347" spans="1:4" x14ac:dyDescent="0.25">
      <c r="A347" s="311"/>
      <c r="B347" s="306" t="s">
        <v>3418</v>
      </c>
      <c r="C347" s="312">
        <v>0</v>
      </c>
      <c r="D347" s="312">
        <v>1000000</v>
      </c>
    </row>
    <row r="348" spans="1:4" ht="15.75" thickBot="1" x14ac:dyDescent="0.3">
      <c r="A348" s="311"/>
      <c r="B348" s="309" t="s">
        <v>50</v>
      </c>
      <c r="C348" s="342">
        <f>SUM(C333:C347)</f>
        <v>2000000</v>
      </c>
      <c r="D348" s="342">
        <f>SUM(D333:D347)</f>
        <v>5000000</v>
      </c>
    </row>
    <row r="349" spans="1:4" x14ac:dyDescent="0.25">
      <c r="A349" s="311"/>
      <c r="B349" s="309"/>
      <c r="C349" s="343"/>
      <c r="D349" s="343"/>
    </row>
    <row r="350" spans="1:4" x14ac:dyDescent="0.25">
      <c r="A350" s="311"/>
      <c r="B350" s="309"/>
      <c r="C350" s="343"/>
      <c r="D350" s="343"/>
    </row>
    <row r="351" spans="1:4" x14ac:dyDescent="0.25">
      <c r="A351" s="311"/>
      <c r="B351" s="309"/>
      <c r="C351" s="343"/>
      <c r="D351" s="343"/>
    </row>
    <row r="352" spans="1:4" x14ac:dyDescent="0.25">
      <c r="A352" s="311"/>
      <c r="B352" s="309"/>
      <c r="C352" s="343"/>
      <c r="D352" s="343"/>
    </row>
    <row r="353" spans="1:4" ht="18" x14ac:dyDescent="0.25">
      <c r="A353" s="306"/>
      <c r="B353" s="334" t="s">
        <v>3188</v>
      </c>
      <c r="C353" s="306"/>
      <c r="D353" s="306">
        <v>9</v>
      </c>
    </row>
    <row r="354" spans="1:4" ht="15.75" x14ac:dyDescent="0.25">
      <c r="A354" s="306"/>
      <c r="B354" s="5" t="s">
        <v>3189</v>
      </c>
      <c r="C354" s="306"/>
      <c r="D354" s="306"/>
    </row>
    <row r="355" spans="1:4" ht="15.75" x14ac:dyDescent="0.25">
      <c r="A355" s="306"/>
      <c r="B355" s="5" t="s">
        <v>3236</v>
      </c>
      <c r="C355" s="314"/>
      <c r="D355" s="314"/>
    </row>
    <row r="356" spans="1:4" x14ac:dyDescent="0.25">
      <c r="A356" s="321" t="s">
        <v>3169</v>
      </c>
      <c r="B356" s="321" t="s">
        <v>3168</v>
      </c>
      <c r="C356" s="323" t="s">
        <v>3170</v>
      </c>
      <c r="D356" s="323" t="s">
        <v>3170</v>
      </c>
    </row>
    <row r="357" spans="1:4" x14ac:dyDescent="0.25">
      <c r="A357" s="314" t="s">
        <v>3171</v>
      </c>
      <c r="B357" s="314"/>
      <c r="C357" s="324" t="s">
        <v>3172</v>
      </c>
      <c r="D357" s="324" t="s">
        <v>3172</v>
      </c>
    </row>
    <row r="358" spans="1:4" x14ac:dyDescent="0.25">
      <c r="A358" s="314"/>
      <c r="B358" s="314"/>
      <c r="C358" s="309">
        <v>2011</v>
      </c>
      <c r="D358" s="309">
        <v>2012</v>
      </c>
    </row>
    <row r="359" spans="1:4" ht="15.75" thickBot="1" x14ac:dyDescent="0.3">
      <c r="A359" s="325"/>
      <c r="B359" s="325"/>
      <c r="C359" s="326" t="s">
        <v>8</v>
      </c>
      <c r="D359" s="326" t="s">
        <v>8</v>
      </c>
    </row>
    <row r="360" spans="1:4" x14ac:dyDescent="0.25">
      <c r="A360" s="309"/>
      <c r="B360" s="306"/>
      <c r="C360" s="306"/>
      <c r="D360" s="306"/>
    </row>
    <row r="361" spans="1:4" x14ac:dyDescent="0.25">
      <c r="A361" s="63"/>
      <c r="B361" s="349" t="s">
        <v>3419</v>
      </c>
      <c r="C361" s="63"/>
      <c r="D361" s="63"/>
    </row>
    <row r="362" spans="1:4" x14ac:dyDescent="0.25">
      <c r="A362" s="311">
        <v>4020099</v>
      </c>
      <c r="B362" s="306" t="s">
        <v>3420</v>
      </c>
      <c r="C362" s="312">
        <v>500000</v>
      </c>
      <c r="D362" s="312">
        <v>500000</v>
      </c>
    </row>
    <row r="363" spans="1:4" x14ac:dyDescent="0.25">
      <c r="A363" s="311"/>
      <c r="B363" s="306"/>
    </row>
    <row r="364" spans="1:4" x14ac:dyDescent="0.25">
      <c r="A364" s="311">
        <v>4020100</v>
      </c>
      <c r="B364" s="306" t="s">
        <v>3421</v>
      </c>
      <c r="C364" s="312">
        <v>10000000</v>
      </c>
      <c r="D364" s="312">
        <v>5600000</v>
      </c>
    </row>
    <row r="365" spans="1:4" x14ac:dyDescent="0.25">
      <c r="A365" s="311">
        <v>4020101</v>
      </c>
      <c r="B365" s="306" t="s">
        <v>3422</v>
      </c>
      <c r="C365" s="312"/>
      <c r="D365" s="312"/>
    </row>
    <row r="366" spans="1:4" x14ac:dyDescent="0.25">
      <c r="A366" s="311"/>
      <c r="B366" s="306" t="s">
        <v>3423</v>
      </c>
      <c r="C366" s="312">
        <v>5800000</v>
      </c>
      <c r="D366" s="312">
        <v>4000000</v>
      </c>
    </row>
    <row r="367" spans="1:4" x14ac:dyDescent="0.25">
      <c r="A367" s="311">
        <v>4020102</v>
      </c>
      <c r="B367" s="306" t="s">
        <v>3424</v>
      </c>
      <c r="C367" s="312">
        <v>9200000</v>
      </c>
      <c r="D367" s="312">
        <v>4000000</v>
      </c>
    </row>
    <row r="368" spans="1:4" x14ac:dyDescent="0.25">
      <c r="A368" s="311">
        <v>4020103</v>
      </c>
      <c r="B368" s="306" t="s">
        <v>3425</v>
      </c>
      <c r="C368" s="312">
        <v>1000000</v>
      </c>
      <c r="D368" s="312">
        <v>500000</v>
      </c>
    </row>
    <row r="369" spans="1:4" x14ac:dyDescent="0.25">
      <c r="A369" s="311">
        <v>4020104</v>
      </c>
      <c r="B369" s="306" t="s">
        <v>3426</v>
      </c>
      <c r="C369" s="312">
        <v>1000000</v>
      </c>
      <c r="D369" s="312">
        <v>1000000</v>
      </c>
    </row>
    <row r="370" spans="1:4" x14ac:dyDescent="0.25">
      <c r="A370" s="311">
        <v>4020105</v>
      </c>
      <c r="B370" s="306" t="s">
        <v>3427</v>
      </c>
      <c r="C370" s="312">
        <v>500000</v>
      </c>
      <c r="D370" s="312">
        <v>500000</v>
      </c>
    </row>
    <row r="371" spans="1:4" ht="15.75" thickBot="1" x14ac:dyDescent="0.3">
      <c r="A371" s="63"/>
      <c r="B371" s="309" t="s">
        <v>50</v>
      </c>
      <c r="C371" s="342">
        <f>SUM(C362:C370)</f>
        <v>28000000</v>
      </c>
      <c r="D371" s="342">
        <f>SUM(D362:D370)</f>
        <v>16100000</v>
      </c>
    </row>
    <row r="372" spans="1:4" x14ac:dyDescent="0.25">
      <c r="A372" s="63"/>
      <c r="B372" s="63"/>
      <c r="C372" s="63"/>
      <c r="D372" s="63"/>
    </row>
    <row r="373" spans="1:4" x14ac:dyDescent="0.25">
      <c r="A373" s="311"/>
      <c r="B373" s="310" t="s">
        <v>2858</v>
      </c>
      <c r="C373" s="306"/>
      <c r="D373" s="306"/>
    </row>
    <row r="374" spans="1:4" x14ac:dyDescent="0.25">
      <c r="A374" s="311">
        <v>4020106</v>
      </c>
      <c r="B374" s="306" t="s">
        <v>3428</v>
      </c>
      <c r="C374" s="312">
        <v>3000000</v>
      </c>
      <c r="D374" s="312">
        <v>6000000</v>
      </c>
    </row>
    <row r="375" spans="1:4" x14ac:dyDescent="0.25">
      <c r="A375" s="311">
        <v>4020107</v>
      </c>
      <c r="B375" s="306" t="s">
        <v>508</v>
      </c>
      <c r="C375" s="312">
        <v>20000000</v>
      </c>
      <c r="D375" s="312">
        <v>40000000</v>
      </c>
    </row>
    <row r="376" spans="1:4" x14ac:dyDescent="0.25">
      <c r="A376" s="311">
        <v>4020108</v>
      </c>
      <c r="B376" s="306" t="s">
        <v>3429</v>
      </c>
      <c r="C376" s="312">
        <v>2000000</v>
      </c>
      <c r="D376" s="312">
        <v>4000000</v>
      </c>
    </row>
    <row r="377" spans="1:4" x14ac:dyDescent="0.25">
      <c r="A377" s="311">
        <v>4020109</v>
      </c>
      <c r="B377" s="306" t="s">
        <v>3430</v>
      </c>
      <c r="C377" s="312">
        <v>50004000</v>
      </c>
      <c r="D377" s="312">
        <v>100000000</v>
      </c>
    </row>
    <row r="378" spans="1:4" x14ac:dyDescent="0.25">
      <c r="A378" s="311">
        <v>4020110</v>
      </c>
      <c r="B378" s="306" t="s">
        <v>3431</v>
      </c>
      <c r="C378" s="312">
        <v>520000000</v>
      </c>
      <c r="D378" s="312">
        <v>840000000</v>
      </c>
    </row>
    <row r="379" spans="1:4" x14ac:dyDescent="0.25">
      <c r="A379" s="311">
        <v>4020111</v>
      </c>
      <c r="B379" s="306" t="s">
        <v>3432</v>
      </c>
      <c r="C379" s="312">
        <v>3000000</v>
      </c>
      <c r="D379" s="312">
        <v>10000000</v>
      </c>
    </row>
    <row r="380" spans="1:4" x14ac:dyDescent="0.25">
      <c r="A380" s="311"/>
      <c r="B380" s="306"/>
      <c r="C380" s="312"/>
      <c r="D380" s="312"/>
    </row>
    <row r="381" spans="1:4" ht="15.75" thickBot="1" x14ac:dyDescent="0.3">
      <c r="A381" s="311"/>
      <c r="B381" s="309" t="s">
        <v>1000</v>
      </c>
      <c r="C381" s="342">
        <f>SUM(C374:C380)</f>
        <v>598004000</v>
      </c>
      <c r="D381" s="342">
        <f>SUM(D374:D380)</f>
        <v>1000000000</v>
      </c>
    </row>
    <row r="382" spans="1:4" x14ac:dyDescent="0.25">
      <c r="A382" s="311"/>
      <c r="B382" s="309"/>
      <c r="C382" s="343"/>
      <c r="D382" s="343"/>
    </row>
    <row r="383" spans="1:4" x14ac:dyDescent="0.25">
      <c r="A383" s="311"/>
      <c r="B383" s="310" t="s">
        <v>1842</v>
      </c>
      <c r="C383" s="306"/>
      <c r="D383" s="306"/>
    </row>
    <row r="384" spans="1:4" x14ac:dyDescent="0.25">
      <c r="A384" s="311">
        <v>4020112</v>
      </c>
      <c r="B384" s="306" t="s">
        <v>3433</v>
      </c>
      <c r="C384" s="312">
        <v>400000</v>
      </c>
      <c r="D384" s="312">
        <v>400000</v>
      </c>
    </row>
    <row r="385" spans="1:4" x14ac:dyDescent="0.25">
      <c r="A385" s="311">
        <v>4020113</v>
      </c>
      <c r="B385" s="306" t="s">
        <v>3434</v>
      </c>
      <c r="C385" s="312">
        <v>400000</v>
      </c>
      <c r="D385" s="312">
        <v>400000</v>
      </c>
    </row>
    <row r="386" spans="1:4" x14ac:dyDescent="0.25">
      <c r="A386" s="311">
        <v>4020114</v>
      </c>
      <c r="B386" s="306" t="s">
        <v>3435</v>
      </c>
      <c r="C386" s="312">
        <v>500000</v>
      </c>
      <c r="D386" s="312">
        <v>750000</v>
      </c>
    </row>
    <row r="387" spans="1:4" x14ac:dyDescent="0.25">
      <c r="A387" s="311">
        <v>4020115</v>
      </c>
      <c r="B387" s="306" t="s">
        <v>3436</v>
      </c>
      <c r="C387" s="312">
        <v>50000</v>
      </c>
      <c r="D387" s="312">
        <v>50000</v>
      </c>
    </row>
    <row r="388" spans="1:4" x14ac:dyDescent="0.25">
      <c r="A388" s="311">
        <v>4020116</v>
      </c>
      <c r="B388" s="306" t="s">
        <v>3437</v>
      </c>
      <c r="C388" s="312">
        <v>120000</v>
      </c>
      <c r="D388" s="312">
        <v>120000</v>
      </c>
    </row>
    <row r="389" spans="1:4" x14ac:dyDescent="0.25">
      <c r="A389" s="311">
        <v>4020117</v>
      </c>
      <c r="B389" s="306" t="s">
        <v>3438</v>
      </c>
      <c r="C389" s="312">
        <v>30000</v>
      </c>
      <c r="D389" s="312">
        <v>30000</v>
      </c>
    </row>
    <row r="390" spans="1:4" ht="15.75" thickBot="1" x14ac:dyDescent="0.3">
      <c r="A390" s="311"/>
      <c r="B390" s="309" t="s">
        <v>3439</v>
      </c>
      <c r="C390" s="342">
        <f>SUM(C384:C389)</f>
        <v>1500000</v>
      </c>
      <c r="D390" s="342">
        <f>SUM(D384:D389)</f>
        <v>1750000</v>
      </c>
    </row>
    <row r="391" spans="1:4" x14ac:dyDescent="0.25">
      <c r="A391" s="311"/>
      <c r="B391" s="309"/>
      <c r="C391" s="343"/>
      <c r="D391" s="343"/>
    </row>
    <row r="392" spans="1:4" ht="18" x14ac:dyDescent="0.25">
      <c r="A392" s="353">
        <v>10</v>
      </c>
      <c r="B392" s="334" t="s">
        <v>3188</v>
      </c>
      <c r="C392" s="306"/>
    </row>
    <row r="393" spans="1:4" ht="15.75" x14ac:dyDescent="0.25">
      <c r="A393" s="311"/>
      <c r="B393" s="5" t="s">
        <v>3189</v>
      </c>
      <c r="C393" s="306"/>
      <c r="D393" s="306"/>
    </row>
    <row r="394" spans="1:4" ht="15.75" x14ac:dyDescent="0.25">
      <c r="A394" s="311"/>
      <c r="B394" s="5" t="s">
        <v>3236</v>
      </c>
      <c r="C394" s="306"/>
      <c r="D394" s="306"/>
    </row>
    <row r="395" spans="1:4" x14ac:dyDescent="0.25">
      <c r="A395" s="311"/>
      <c r="B395" s="306"/>
      <c r="C395" s="314"/>
      <c r="D395" s="314"/>
    </row>
    <row r="396" spans="1:4" x14ac:dyDescent="0.25">
      <c r="A396" s="321" t="s">
        <v>3169</v>
      </c>
      <c r="B396" s="321" t="s">
        <v>3168</v>
      </c>
      <c r="C396" s="323" t="s">
        <v>3170</v>
      </c>
      <c r="D396" s="323" t="s">
        <v>3170</v>
      </c>
    </row>
    <row r="397" spans="1:4" x14ac:dyDescent="0.25">
      <c r="A397" s="314" t="s">
        <v>3171</v>
      </c>
      <c r="B397" s="314"/>
      <c r="C397" s="324" t="s">
        <v>3172</v>
      </c>
      <c r="D397" s="324" t="s">
        <v>3172</v>
      </c>
    </row>
    <row r="398" spans="1:4" x14ac:dyDescent="0.25">
      <c r="A398" s="309"/>
      <c r="B398" s="314"/>
      <c r="C398" s="309">
        <v>2011</v>
      </c>
      <c r="D398" s="309">
        <v>2012</v>
      </c>
    </row>
    <row r="399" spans="1:4" ht="15.75" thickBot="1" x14ac:dyDescent="0.3">
      <c r="A399" s="350"/>
      <c r="B399" s="325"/>
      <c r="C399" s="326" t="s">
        <v>8</v>
      </c>
      <c r="D399" s="326" t="s">
        <v>8</v>
      </c>
    </row>
    <row r="401" spans="1:4" x14ac:dyDescent="0.25">
      <c r="A401" s="311"/>
      <c r="B401" s="310" t="s">
        <v>1873</v>
      </c>
      <c r="C401" s="306"/>
      <c r="D401" s="306"/>
    </row>
    <row r="402" spans="1:4" x14ac:dyDescent="0.25">
      <c r="A402" s="311">
        <v>4020118</v>
      </c>
      <c r="B402" s="306" t="s">
        <v>3440</v>
      </c>
      <c r="C402" s="312">
        <v>15000000</v>
      </c>
      <c r="D402" s="312">
        <v>10000000</v>
      </c>
    </row>
    <row r="403" spans="1:4" x14ac:dyDescent="0.25">
      <c r="A403" s="311">
        <v>4020119</v>
      </c>
      <c r="B403" s="306" t="s">
        <v>3441</v>
      </c>
      <c r="C403" s="312">
        <v>1000000</v>
      </c>
      <c r="D403" s="312">
        <v>1000000</v>
      </c>
    </row>
    <row r="404" spans="1:4" x14ac:dyDescent="0.25">
      <c r="A404" s="311">
        <v>4020120</v>
      </c>
      <c r="B404" s="306" t="s">
        <v>3442</v>
      </c>
      <c r="C404" s="312">
        <v>4000000</v>
      </c>
      <c r="D404" s="312">
        <v>1500000</v>
      </c>
    </row>
    <row r="405" spans="1:4" x14ac:dyDescent="0.25">
      <c r="A405" s="311">
        <v>4020121</v>
      </c>
      <c r="B405" s="306" t="s">
        <v>3443</v>
      </c>
      <c r="C405" s="312"/>
      <c r="D405" s="312"/>
    </row>
    <row r="406" spans="1:4" x14ac:dyDescent="0.25">
      <c r="A406" s="311"/>
      <c r="B406" s="306" t="s">
        <v>3444</v>
      </c>
      <c r="C406" s="312">
        <v>500000</v>
      </c>
      <c r="D406" s="312">
        <v>0</v>
      </c>
    </row>
    <row r="407" spans="1:4" x14ac:dyDescent="0.25">
      <c r="A407" s="311">
        <v>4020122</v>
      </c>
      <c r="B407" s="306" t="s">
        <v>3445</v>
      </c>
      <c r="C407" s="312">
        <v>500000</v>
      </c>
      <c r="D407" s="312">
        <v>750000</v>
      </c>
    </row>
    <row r="408" spans="1:4" x14ac:dyDescent="0.25">
      <c r="A408" s="311">
        <v>4020123</v>
      </c>
      <c r="B408" s="306" t="s">
        <v>3446</v>
      </c>
      <c r="C408" s="312">
        <v>500000</v>
      </c>
      <c r="D408" s="312">
        <v>750000</v>
      </c>
    </row>
    <row r="409" spans="1:4" x14ac:dyDescent="0.25">
      <c r="A409" s="311">
        <v>4020124</v>
      </c>
      <c r="B409" s="306" t="s">
        <v>3447</v>
      </c>
      <c r="C409" s="312">
        <v>18000000</v>
      </c>
      <c r="D409" s="312">
        <v>10000000</v>
      </c>
    </row>
    <row r="410" spans="1:4" x14ac:dyDescent="0.25">
      <c r="A410" s="311">
        <v>4020125</v>
      </c>
      <c r="B410" s="306" t="s">
        <v>3448</v>
      </c>
      <c r="C410" s="312">
        <v>1000000</v>
      </c>
      <c r="D410" s="312">
        <v>1000000</v>
      </c>
    </row>
    <row r="411" spans="1:4" x14ac:dyDescent="0.25">
      <c r="A411" s="311">
        <v>4020126</v>
      </c>
      <c r="B411" s="306" t="s">
        <v>3449</v>
      </c>
      <c r="C411" s="312">
        <v>7500000</v>
      </c>
      <c r="D411" s="312">
        <v>5000000</v>
      </c>
    </row>
    <row r="412" spans="1:4" x14ac:dyDescent="0.25">
      <c r="A412" s="311">
        <v>4020127</v>
      </c>
      <c r="B412" s="306" t="s">
        <v>3450</v>
      </c>
      <c r="C412" s="312"/>
      <c r="D412" s="312"/>
    </row>
    <row r="413" spans="1:4" x14ac:dyDescent="0.25">
      <c r="A413" s="311"/>
      <c r="B413" s="306" t="s">
        <v>3451</v>
      </c>
      <c r="C413" s="312">
        <v>10000000</v>
      </c>
      <c r="D413" s="312">
        <v>90000000</v>
      </c>
    </row>
    <row r="414" spans="1:4" x14ac:dyDescent="0.25">
      <c r="A414" s="311"/>
      <c r="B414" s="306" t="s">
        <v>3452</v>
      </c>
      <c r="C414" s="312"/>
      <c r="D414" s="312"/>
    </row>
    <row r="415" spans="1:4" x14ac:dyDescent="0.25">
      <c r="A415" s="311"/>
      <c r="B415" s="306" t="s">
        <v>3453</v>
      </c>
      <c r="C415" s="312"/>
      <c r="D415" s="312"/>
    </row>
    <row r="416" spans="1:4" x14ac:dyDescent="0.25">
      <c r="A416" s="311">
        <v>4020128</v>
      </c>
      <c r="B416" s="314" t="s">
        <v>3454</v>
      </c>
      <c r="C416" s="312"/>
      <c r="D416" s="312"/>
    </row>
    <row r="417" spans="1:4" x14ac:dyDescent="0.25">
      <c r="A417" s="311"/>
      <c r="B417" s="306" t="s">
        <v>3455</v>
      </c>
      <c r="C417" s="312"/>
      <c r="D417" s="312"/>
    </row>
    <row r="418" spans="1:4" x14ac:dyDescent="0.25">
      <c r="A418" s="311"/>
      <c r="B418" s="306" t="s">
        <v>3451</v>
      </c>
      <c r="C418" s="312">
        <v>26000000</v>
      </c>
      <c r="D418" s="312">
        <v>115000000</v>
      </c>
    </row>
    <row r="419" spans="1:4" x14ac:dyDescent="0.25">
      <c r="A419" s="311"/>
      <c r="B419" s="306" t="s">
        <v>3452</v>
      </c>
      <c r="C419" s="312"/>
      <c r="D419" s="312"/>
    </row>
    <row r="420" spans="1:4" x14ac:dyDescent="0.25">
      <c r="A420" s="311"/>
      <c r="B420" s="306" t="s">
        <v>3453</v>
      </c>
      <c r="C420" s="312"/>
      <c r="D420" s="312"/>
    </row>
    <row r="421" spans="1:4" x14ac:dyDescent="0.25">
      <c r="A421" s="311"/>
      <c r="B421" s="306"/>
      <c r="C421" s="312"/>
      <c r="D421" s="312"/>
    </row>
    <row r="422" spans="1:4" ht="15.75" thickBot="1" x14ac:dyDescent="0.3">
      <c r="A422" s="311"/>
      <c r="B422" s="309" t="s">
        <v>3456</v>
      </c>
      <c r="C422" s="342">
        <f>SUM(C401:C421)</f>
        <v>84000000</v>
      </c>
      <c r="D422" s="342">
        <f>SUM(D401:D421)</f>
        <v>235000000</v>
      </c>
    </row>
    <row r="424" spans="1:4" x14ac:dyDescent="0.25">
      <c r="A424" s="311"/>
      <c r="B424" s="310" t="s">
        <v>3457</v>
      </c>
      <c r="C424" s="343"/>
      <c r="D424" s="343"/>
    </row>
    <row r="425" spans="1:4" x14ac:dyDescent="0.25">
      <c r="A425" s="311">
        <v>4020129</v>
      </c>
      <c r="B425" s="307" t="s">
        <v>3458</v>
      </c>
      <c r="C425" s="312">
        <v>1000000</v>
      </c>
      <c r="D425" s="312">
        <v>1000000</v>
      </c>
    </row>
    <row r="426" spans="1:4" x14ac:dyDescent="0.25">
      <c r="A426" s="311">
        <v>4020130</v>
      </c>
      <c r="B426" s="307" t="s">
        <v>3459</v>
      </c>
      <c r="C426" s="312">
        <v>1000000</v>
      </c>
      <c r="D426" s="312">
        <v>1000000</v>
      </c>
    </row>
    <row r="427" spans="1:4" x14ac:dyDescent="0.25">
      <c r="A427" s="311">
        <v>4020131</v>
      </c>
      <c r="B427" s="307" t="s">
        <v>3460</v>
      </c>
      <c r="C427" s="312">
        <v>500000</v>
      </c>
      <c r="D427" s="312">
        <v>500000</v>
      </c>
    </row>
    <row r="428" spans="1:4" x14ac:dyDescent="0.25">
      <c r="A428" s="311">
        <v>4020132</v>
      </c>
      <c r="B428" s="307" t="s">
        <v>3461</v>
      </c>
      <c r="C428" s="328"/>
      <c r="D428" s="328"/>
    </row>
    <row r="429" spans="1:4" x14ac:dyDescent="0.25">
      <c r="A429" s="311"/>
      <c r="B429" s="307" t="s">
        <v>3462</v>
      </c>
      <c r="C429" s="328">
        <v>0</v>
      </c>
      <c r="D429" s="328">
        <v>0</v>
      </c>
    </row>
    <row r="430" spans="1:4" x14ac:dyDescent="0.25">
      <c r="A430" s="311"/>
      <c r="B430" s="307"/>
      <c r="C430" s="328"/>
      <c r="D430" s="328"/>
    </row>
    <row r="431" spans="1:4" ht="15.75" thickBot="1" x14ac:dyDescent="0.3">
      <c r="A431" s="311"/>
      <c r="B431" s="309" t="s">
        <v>3456</v>
      </c>
      <c r="C431" s="342">
        <f>SUM(C424:C430)</f>
        <v>2500000</v>
      </c>
      <c r="D431" s="342">
        <f>SUM(D424:D430)</f>
        <v>2500000</v>
      </c>
    </row>
    <row r="432" spans="1:4" x14ac:dyDescent="0.25">
      <c r="A432" s="311"/>
      <c r="B432" s="309"/>
      <c r="C432" s="343"/>
      <c r="D432" s="343"/>
    </row>
    <row r="433" spans="1:4" x14ac:dyDescent="0.25">
      <c r="A433" s="311"/>
      <c r="B433" s="310" t="s">
        <v>3463</v>
      </c>
      <c r="C433" s="306"/>
      <c r="D433" s="306"/>
    </row>
    <row r="434" spans="1:4" x14ac:dyDescent="0.25">
      <c r="A434" s="311"/>
      <c r="B434" s="310" t="s">
        <v>3464</v>
      </c>
      <c r="C434" s="306"/>
      <c r="D434" s="306"/>
    </row>
    <row r="435" spans="1:4" x14ac:dyDescent="0.25">
      <c r="A435" s="311"/>
      <c r="B435" s="310"/>
      <c r="C435" s="306"/>
      <c r="D435" s="306"/>
    </row>
    <row r="436" spans="1:4" x14ac:dyDescent="0.25">
      <c r="A436" s="311">
        <v>4020133</v>
      </c>
      <c r="B436" s="306" t="s">
        <v>3465</v>
      </c>
      <c r="C436" s="306"/>
      <c r="D436" s="306"/>
    </row>
    <row r="437" spans="1:4" x14ac:dyDescent="0.25">
      <c r="A437" s="311"/>
      <c r="B437" s="306" t="s">
        <v>3466</v>
      </c>
      <c r="C437" s="312">
        <v>100000</v>
      </c>
      <c r="D437" s="312">
        <v>100000</v>
      </c>
    </row>
    <row r="438" spans="1:4" x14ac:dyDescent="0.25">
      <c r="A438" s="311">
        <v>4020134</v>
      </c>
      <c r="B438" s="306" t="s">
        <v>3467</v>
      </c>
      <c r="C438" s="312">
        <v>200000</v>
      </c>
      <c r="D438" s="312">
        <v>150000</v>
      </c>
    </row>
    <row r="439" spans="1:4" x14ac:dyDescent="0.25">
      <c r="A439" s="311">
        <v>4020135</v>
      </c>
      <c r="B439" s="306" t="s">
        <v>3468</v>
      </c>
      <c r="C439" s="312">
        <v>100000</v>
      </c>
      <c r="D439" s="312">
        <v>100000</v>
      </c>
    </row>
    <row r="440" spans="1:4" x14ac:dyDescent="0.25">
      <c r="A440" s="311">
        <v>4020136</v>
      </c>
      <c r="B440" s="306" t="s">
        <v>3469</v>
      </c>
      <c r="C440" s="312">
        <v>350000</v>
      </c>
      <c r="D440" s="312">
        <v>100000</v>
      </c>
    </row>
    <row r="441" spans="1:4" x14ac:dyDescent="0.25">
      <c r="A441" s="311">
        <v>4020137</v>
      </c>
      <c r="B441" s="306" t="s">
        <v>3470</v>
      </c>
      <c r="C441" s="312">
        <v>350000</v>
      </c>
      <c r="D441" s="312">
        <v>1500000</v>
      </c>
    </row>
    <row r="442" spans="1:4" x14ac:dyDescent="0.25">
      <c r="A442" s="311"/>
      <c r="B442" s="306"/>
      <c r="C442" s="312"/>
      <c r="D442" s="312"/>
    </row>
    <row r="443" spans="1:4" ht="15.75" thickBot="1" x14ac:dyDescent="0.3">
      <c r="A443" s="311"/>
      <c r="B443" s="309" t="s">
        <v>3471</v>
      </c>
      <c r="C443" s="342">
        <f>SUM(C436:C442)</f>
        <v>1100000</v>
      </c>
      <c r="D443" s="342">
        <f>SUM(D436:D442)</f>
        <v>1950000</v>
      </c>
    </row>
    <row r="444" spans="1:4" x14ac:dyDescent="0.25">
      <c r="A444" s="311"/>
      <c r="B444" s="309"/>
      <c r="C444" s="343"/>
      <c r="D444" s="343"/>
    </row>
    <row r="445" spans="1:4" ht="18" x14ac:dyDescent="0.25">
      <c r="A445" s="311"/>
      <c r="B445" s="334" t="s">
        <v>3188</v>
      </c>
      <c r="C445" s="306"/>
      <c r="D445" s="306">
        <v>11</v>
      </c>
    </row>
    <row r="446" spans="1:4" ht="15.75" x14ac:dyDescent="0.25">
      <c r="A446" s="311"/>
      <c r="B446" s="5" t="s">
        <v>3189</v>
      </c>
      <c r="C446" s="306"/>
      <c r="D446" s="306"/>
    </row>
    <row r="447" spans="1:4" ht="15.75" x14ac:dyDescent="0.25">
      <c r="A447" s="311"/>
      <c r="B447" s="5" t="s">
        <v>3236</v>
      </c>
      <c r="C447" s="306"/>
      <c r="D447" s="306"/>
    </row>
    <row r="448" spans="1:4" x14ac:dyDescent="0.25">
      <c r="A448" s="311"/>
      <c r="B448" s="306"/>
      <c r="C448" s="314"/>
      <c r="D448" s="314"/>
    </row>
    <row r="449" spans="1:4" x14ac:dyDescent="0.25">
      <c r="A449" s="321" t="s">
        <v>3169</v>
      </c>
      <c r="B449" s="321" t="s">
        <v>3168</v>
      </c>
      <c r="C449" s="323" t="s">
        <v>3170</v>
      </c>
      <c r="D449" s="323" t="s">
        <v>3170</v>
      </c>
    </row>
    <row r="450" spans="1:4" x14ac:dyDescent="0.25">
      <c r="A450" s="314" t="s">
        <v>3171</v>
      </c>
      <c r="B450" s="314"/>
      <c r="C450" s="324" t="s">
        <v>3172</v>
      </c>
      <c r="D450" s="324" t="s">
        <v>3172</v>
      </c>
    </row>
    <row r="451" spans="1:4" x14ac:dyDescent="0.25">
      <c r="A451" s="309"/>
      <c r="B451" s="314"/>
      <c r="C451" s="309">
        <v>2011</v>
      </c>
      <c r="D451" s="309">
        <v>2012</v>
      </c>
    </row>
    <row r="452" spans="1:4" ht="15.75" thickBot="1" x14ac:dyDescent="0.3">
      <c r="A452" s="350"/>
      <c r="B452" s="325"/>
      <c r="C452" s="326" t="s">
        <v>8</v>
      </c>
      <c r="D452" s="326" t="s">
        <v>8</v>
      </c>
    </row>
    <row r="454" spans="1:4" x14ac:dyDescent="0.25">
      <c r="A454" s="311"/>
      <c r="B454" s="310" t="s">
        <v>3472</v>
      </c>
      <c r="C454" s="306"/>
      <c r="D454" s="306"/>
    </row>
    <row r="455" spans="1:4" x14ac:dyDescent="0.25">
      <c r="A455" s="311">
        <v>4020138</v>
      </c>
      <c r="B455" s="306" t="s">
        <v>3473</v>
      </c>
      <c r="C455" s="312">
        <v>1000000</v>
      </c>
      <c r="D455" s="312">
        <v>1000000</v>
      </c>
    </row>
    <row r="456" spans="1:4" x14ac:dyDescent="0.25">
      <c r="A456" s="311">
        <v>4020139</v>
      </c>
      <c r="B456" s="306" t="s">
        <v>3474</v>
      </c>
      <c r="C456" s="312">
        <v>1000000</v>
      </c>
      <c r="D456" s="312">
        <v>1000000</v>
      </c>
    </row>
    <row r="457" spans="1:4" x14ac:dyDescent="0.25">
      <c r="A457" s="311">
        <v>4020140</v>
      </c>
      <c r="B457" s="306" t="s">
        <v>3475</v>
      </c>
      <c r="C457" s="190">
        <v>0</v>
      </c>
      <c r="D457" s="190"/>
    </row>
    <row r="458" spans="1:4" x14ac:dyDescent="0.25">
      <c r="A458" s="311">
        <v>4020141</v>
      </c>
      <c r="B458" s="306" t="s">
        <v>3476</v>
      </c>
      <c r="C458" s="312">
        <v>217000000</v>
      </c>
      <c r="D458" s="312">
        <v>150000000</v>
      </c>
    </row>
    <row r="459" spans="1:4" x14ac:dyDescent="0.25">
      <c r="A459" s="311">
        <v>4020142</v>
      </c>
      <c r="B459" s="306" t="s">
        <v>3477</v>
      </c>
      <c r="C459" s="312">
        <v>9000000</v>
      </c>
      <c r="D459" s="312">
        <v>0</v>
      </c>
    </row>
    <row r="460" spans="1:4" x14ac:dyDescent="0.25">
      <c r="A460" s="311">
        <v>402143</v>
      </c>
      <c r="B460" s="306" t="s">
        <v>3478</v>
      </c>
      <c r="C460" s="312">
        <v>4000000</v>
      </c>
      <c r="D460" s="312">
        <v>2000000</v>
      </c>
    </row>
    <row r="461" spans="1:4" x14ac:dyDescent="0.25">
      <c r="A461" s="311">
        <v>4020144</v>
      </c>
      <c r="B461" s="306" t="s">
        <v>3479</v>
      </c>
      <c r="C461" s="312">
        <v>2000000</v>
      </c>
      <c r="D461" s="312">
        <v>1000000</v>
      </c>
    </row>
    <row r="462" spans="1:4" x14ac:dyDescent="0.25">
      <c r="A462" s="311">
        <v>4020145</v>
      </c>
      <c r="B462" s="306" t="s">
        <v>3480</v>
      </c>
      <c r="C462" s="312">
        <v>2000000</v>
      </c>
      <c r="D462" s="312">
        <v>2000000</v>
      </c>
    </row>
    <row r="463" spans="1:4" x14ac:dyDescent="0.25">
      <c r="A463" s="311">
        <v>4020146</v>
      </c>
      <c r="B463" s="306" t="s">
        <v>3481</v>
      </c>
      <c r="C463" s="312">
        <v>1000000</v>
      </c>
      <c r="D463" s="312"/>
    </row>
    <row r="464" spans="1:4" x14ac:dyDescent="0.25">
      <c r="A464" s="311">
        <v>4020147</v>
      </c>
      <c r="B464" s="306" t="s">
        <v>3482</v>
      </c>
      <c r="C464" s="312">
        <v>60000000</v>
      </c>
      <c r="D464" s="312">
        <v>50000000</v>
      </c>
    </row>
    <row r="465" spans="1:4" x14ac:dyDescent="0.25">
      <c r="A465" s="311">
        <v>4020148</v>
      </c>
      <c r="B465" s="306" t="s">
        <v>3483</v>
      </c>
      <c r="C465" s="312">
        <v>1000000</v>
      </c>
      <c r="D465" s="312">
        <v>1000000</v>
      </c>
    </row>
    <row r="466" spans="1:4" x14ac:dyDescent="0.25">
      <c r="A466" s="311">
        <v>4020149</v>
      </c>
      <c r="B466" s="306" t="s">
        <v>3484</v>
      </c>
      <c r="C466" s="312">
        <v>1000000</v>
      </c>
      <c r="D466" s="312"/>
    </row>
    <row r="467" spans="1:4" x14ac:dyDescent="0.25">
      <c r="A467" s="311">
        <v>4020150</v>
      </c>
      <c r="B467" s="306" t="s">
        <v>3485</v>
      </c>
      <c r="C467" s="312">
        <v>1000000</v>
      </c>
      <c r="D467" s="312">
        <v>2000000</v>
      </c>
    </row>
    <row r="468" spans="1:4" ht="15.75" thickBot="1" x14ac:dyDescent="0.3">
      <c r="A468" s="311"/>
      <c r="B468" s="309" t="s">
        <v>3471</v>
      </c>
      <c r="C468" s="342">
        <f>SUM(C455:C467)</f>
        <v>300000000</v>
      </c>
      <c r="D468" s="342">
        <f>SUM(D455:D467)</f>
        <v>210000000</v>
      </c>
    </row>
    <row r="469" spans="1:4" x14ac:dyDescent="0.25">
      <c r="A469" s="311"/>
      <c r="B469" s="309"/>
      <c r="C469" s="343"/>
      <c r="D469" s="343"/>
    </row>
    <row r="470" spans="1:4" x14ac:dyDescent="0.25">
      <c r="A470" s="311"/>
      <c r="B470" s="310" t="s">
        <v>2513</v>
      </c>
      <c r="C470" s="312"/>
      <c r="D470" s="312"/>
    </row>
    <row r="471" spans="1:4" x14ac:dyDescent="0.25">
      <c r="A471" s="311">
        <v>4020151</v>
      </c>
      <c r="B471" s="306" t="s">
        <v>3486</v>
      </c>
      <c r="C471" s="312">
        <v>50000</v>
      </c>
      <c r="D471" s="312">
        <v>300000</v>
      </c>
    </row>
    <row r="472" spans="1:4" x14ac:dyDescent="0.25">
      <c r="A472" s="311">
        <v>4020152</v>
      </c>
      <c r="B472" s="306" t="s">
        <v>3487</v>
      </c>
      <c r="C472" s="312">
        <v>2000000</v>
      </c>
      <c r="D472" s="312">
        <v>2000000</v>
      </c>
    </row>
    <row r="473" spans="1:4" x14ac:dyDescent="0.25">
      <c r="A473" s="311">
        <v>4020153</v>
      </c>
      <c r="B473" s="306" t="s">
        <v>3488</v>
      </c>
      <c r="C473" s="312">
        <v>1000000</v>
      </c>
      <c r="D473" s="312">
        <v>5000000</v>
      </c>
    </row>
    <row r="474" spans="1:4" x14ac:dyDescent="0.25">
      <c r="A474" s="311">
        <v>4020154</v>
      </c>
      <c r="B474" s="306" t="s">
        <v>3489</v>
      </c>
      <c r="C474" s="312">
        <v>1000000</v>
      </c>
      <c r="D474" s="312">
        <v>1000000</v>
      </c>
    </row>
    <row r="475" spans="1:4" x14ac:dyDescent="0.25">
      <c r="A475" s="311">
        <v>4020155</v>
      </c>
      <c r="B475" s="306" t="s">
        <v>3490</v>
      </c>
      <c r="C475" s="312">
        <v>28000000</v>
      </c>
      <c r="D475" s="312"/>
    </row>
    <row r="476" spans="1:4" x14ac:dyDescent="0.25">
      <c r="A476" s="311">
        <v>4020156</v>
      </c>
      <c r="B476" s="306" t="s">
        <v>3491</v>
      </c>
      <c r="C476" s="312">
        <v>65000000</v>
      </c>
      <c r="D476" s="312"/>
    </row>
    <row r="477" spans="1:4" x14ac:dyDescent="0.25">
      <c r="A477" s="311">
        <v>4020157</v>
      </c>
      <c r="B477" s="306" t="s">
        <v>3492</v>
      </c>
      <c r="C477" s="312">
        <v>41000000</v>
      </c>
      <c r="D477" s="312">
        <v>266000000</v>
      </c>
    </row>
    <row r="478" spans="1:4" x14ac:dyDescent="0.25">
      <c r="A478" s="311">
        <v>4020158</v>
      </c>
      <c r="B478" s="306" t="s">
        <v>3493</v>
      </c>
      <c r="C478" s="312">
        <v>160000000</v>
      </c>
      <c r="D478" s="312">
        <v>80000000</v>
      </c>
    </row>
    <row r="479" spans="1:4" x14ac:dyDescent="0.25">
      <c r="A479" s="311">
        <v>4020159</v>
      </c>
      <c r="B479" s="306" t="s">
        <v>3494</v>
      </c>
      <c r="C479" s="312">
        <v>8200000</v>
      </c>
      <c r="D479" s="312">
        <v>8000000</v>
      </c>
    </row>
    <row r="480" spans="1:4" x14ac:dyDescent="0.25">
      <c r="A480" s="311">
        <v>4020160</v>
      </c>
      <c r="B480" s="306" t="s">
        <v>3495</v>
      </c>
      <c r="C480" s="312">
        <v>60000000</v>
      </c>
      <c r="D480" s="312">
        <v>160000000</v>
      </c>
    </row>
    <row r="481" spans="1:4" x14ac:dyDescent="0.25">
      <c r="A481" s="311">
        <v>4020161</v>
      </c>
      <c r="B481" s="306" t="s">
        <v>3496</v>
      </c>
      <c r="C481" s="312">
        <v>2000000</v>
      </c>
      <c r="D481" s="312">
        <v>5000000</v>
      </c>
    </row>
    <row r="482" spans="1:4" x14ac:dyDescent="0.25">
      <c r="A482" s="311">
        <v>4020162</v>
      </c>
      <c r="B482" s="306" t="s">
        <v>3497</v>
      </c>
      <c r="C482" s="312">
        <v>5000000</v>
      </c>
      <c r="D482" s="312">
        <v>4000000</v>
      </c>
    </row>
    <row r="483" spans="1:4" x14ac:dyDescent="0.25">
      <c r="A483" s="311">
        <v>4020163</v>
      </c>
      <c r="B483" s="306" t="s">
        <v>3498</v>
      </c>
      <c r="C483" s="312">
        <v>5000000</v>
      </c>
      <c r="D483" s="312">
        <v>500000000</v>
      </c>
    </row>
    <row r="484" spans="1:4" x14ac:dyDescent="0.25">
      <c r="A484" s="311">
        <v>4020164</v>
      </c>
      <c r="B484" s="306" t="s">
        <v>3499</v>
      </c>
      <c r="C484" s="312"/>
      <c r="D484" s="312"/>
    </row>
    <row r="485" spans="1:4" x14ac:dyDescent="0.25">
      <c r="A485" s="311"/>
      <c r="B485" s="306" t="s">
        <v>3500</v>
      </c>
      <c r="C485" s="312">
        <v>250000000</v>
      </c>
      <c r="D485" s="312">
        <v>360000000</v>
      </c>
    </row>
    <row r="486" spans="1:4" x14ac:dyDescent="0.25">
      <c r="A486" s="311"/>
      <c r="B486" s="306" t="s">
        <v>3501</v>
      </c>
      <c r="C486" s="312"/>
      <c r="D486" s="312">
        <v>96000000</v>
      </c>
    </row>
    <row r="487" spans="1:4" x14ac:dyDescent="0.25">
      <c r="A487" s="311">
        <v>4020165</v>
      </c>
      <c r="B487" s="313" t="s">
        <v>3502</v>
      </c>
    </row>
    <row r="488" spans="1:4" x14ac:dyDescent="0.25">
      <c r="A488" s="311"/>
      <c r="B488" s="313" t="s">
        <v>3503</v>
      </c>
      <c r="C488" s="312">
        <v>60000000</v>
      </c>
      <c r="D488" s="312">
        <v>28000000</v>
      </c>
    </row>
    <row r="489" spans="1:4" x14ac:dyDescent="0.25">
      <c r="A489" s="311">
        <v>4020166</v>
      </c>
      <c r="B489" s="313" t="s">
        <v>3504</v>
      </c>
      <c r="C489" s="312">
        <v>1600000</v>
      </c>
      <c r="D489" s="312">
        <v>2000000</v>
      </c>
    </row>
    <row r="490" spans="1:4" x14ac:dyDescent="0.25">
      <c r="A490" s="311">
        <v>4020167</v>
      </c>
      <c r="B490" s="313" t="s">
        <v>3505</v>
      </c>
      <c r="C490" s="312">
        <v>5000000</v>
      </c>
      <c r="D490" s="312">
        <v>10000000</v>
      </c>
    </row>
    <row r="491" spans="1:4" x14ac:dyDescent="0.25">
      <c r="A491" s="311">
        <v>4020168</v>
      </c>
      <c r="B491" s="313" t="s">
        <v>3506</v>
      </c>
      <c r="C491" s="312">
        <v>500000</v>
      </c>
      <c r="D491" s="312">
        <v>3000000</v>
      </c>
    </row>
    <row r="492" spans="1:4" x14ac:dyDescent="0.25">
      <c r="A492" s="311">
        <v>4020170</v>
      </c>
      <c r="B492" s="313" t="s">
        <v>3507</v>
      </c>
      <c r="C492" s="312">
        <v>10000000</v>
      </c>
      <c r="D492" s="312">
        <v>1700000</v>
      </c>
    </row>
    <row r="493" spans="1:4" x14ac:dyDescent="0.25">
      <c r="A493" s="311">
        <v>4020171</v>
      </c>
      <c r="B493" s="313" t="s">
        <v>3508</v>
      </c>
      <c r="C493" s="312">
        <v>4000000</v>
      </c>
      <c r="D493" s="312">
        <v>2000000</v>
      </c>
    </row>
    <row r="494" spans="1:4" x14ac:dyDescent="0.25">
      <c r="A494" s="311">
        <v>4020172</v>
      </c>
      <c r="B494" s="306" t="s">
        <v>3509</v>
      </c>
      <c r="C494" s="312">
        <v>1000000</v>
      </c>
      <c r="D494" s="312">
        <v>2000000</v>
      </c>
    </row>
    <row r="495" spans="1:4" x14ac:dyDescent="0.25">
      <c r="A495" s="311">
        <v>4020173</v>
      </c>
      <c r="B495" s="306" t="s">
        <v>3510</v>
      </c>
      <c r="C495" s="312">
        <v>5000000</v>
      </c>
      <c r="D495" s="312">
        <v>2000000</v>
      </c>
    </row>
    <row r="496" spans="1:4" x14ac:dyDescent="0.25">
      <c r="A496" s="311">
        <v>4020174</v>
      </c>
      <c r="B496" s="306" t="s">
        <v>3511</v>
      </c>
      <c r="C496" s="312">
        <v>2500000</v>
      </c>
      <c r="D496" s="312">
        <v>2000000</v>
      </c>
    </row>
    <row r="497" spans="1:4" x14ac:dyDescent="0.25">
      <c r="A497" s="311">
        <v>4020175</v>
      </c>
      <c r="B497" s="306" t="s">
        <v>3512</v>
      </c>
      <c r="C497" s="312">
        <v>387650000</v>
      </c>
      <c r="D497" s="312">
        <v>440000000</v>
      </c>
    </row>
    <row r="498" spans="1:4" x14ac:dyDescent="0.25">
      <c r="A498" s="311">
        <v>4020197</v>
      </c>
      <c r="B498" s="313" t="s">
        <v>3513</v>
      </c>
      <c r="C498" s="312">
        <v>0</v>
      </c>
    </row>
    <row r="499" spans="1:4" x14ac:dyDescent="0.25">
      <c r="A499" s="311"/>
      <c r="B499" s="313" t="s">
        <v>3514</v>
      </c>
      <c r="C499" s="312"/>
      <c r="D499" s="312">
        <v>10000000</v>
      </c>
    </row>
    <row r="500" spans="1:4" x14ac:dyDescent="0.25">
      <c r="A500" s="311">
        <v>4020198</v>
      </c>
      <c r="B500" s="313" t="s">
        <v>3515</v>
      </c>
      <c r="C500" s="312">
        <v>0</v>
      </c>
      <c r="D500" s="312">
        <v>10000000</v>
      </c>
    </row>
    <row r="501" spans="1:4" ht="15.75" thickBot="1" x14ac:dyDescent="0.3">
      <c r="A501" s="311"/>
      <c r="B501" s="309" t="s">
        <v>3471</v>
      </c>
      <c r="C501" s="342">
        <f>SUM(C471:C500)</f>
        <v>1105500000</v>
      </c>
      <c r="D501" s="342">
        <f>SUM(D471:D500)</f>
        <v>2000000000</v>
      </c>
    </row>
    <row r="502" spans="1:4" x14ac:dyDescent="0.25">
      <c r="A502" s="311"/>
      <c r="B502" s="309"/>
      <c r="C502" s="343"/>
      <c r="D502" s="343"/>
    </row>
    <row r="503" spans="1:4" ht="18" x14ac:dyDescent="0.25">
      <c r="A503">
        <v>12</v>
      </c>
      <c r="B503" s="334" t="s">
        <v>3188</v>
      </c>
      <c r="C503" s="306"/>
    </row>
    <row r="504" spans="1:4" ht="15.75" x14ac:dyDescent="0.25">
      <c r="A504" s="311"/>
      <c r="B504" s="5" t="s">
        <v>3189</v>
      </c>
      <c r="C504" s="306"/>
      <c r="D504" s="306"/>
    </row>
    <row r="505" spans="1:4" ht="15.75" x14ac:dyDescent="0.25">
      <c r="A505" s="311"/>
      <c r="B505" s="5" t="s">
        <v>3236</v>
      </c>
      <c r="C505" s="306"/>
      <c r="D505" s="306"/>
    </row>
    <row r="506" spans="1:4" x14ac:dyDescent="0.25">
      <c r="A506" s="311"/>
      <c r="B506" s="306"/>
      <c r="C506" s="314"/>
      <c r="D506" s="314"/>
    </row>
    <row r="507" spans="1:4" x14ac:dyDescent="0.25">
      <c r="A507" s="321" t="s">
        <v>3169</v>
      </c>
      <c r="B507" s="321" t="s">
        <v>3168</v>
      </c>
      <c r="C507" s="323" t="s">
        <v>3170</v>
      </c>
      <c r="D507" s="323" t="s">
        <v>3170</v>
      </c>
    </row>
    <row r="508" spans="1:4" x14ac:dyDescent="0.25">
      <c r="A508" s="314" t="s">
        <v>3171</v>
      </c>
      <c r="B508" s="314"/>
      <c r="C508" s="324" t="s">
        <v>3172</v>
      </c>
      <c r="D508" s="324" t="s">
        <v>3172</v>
      </c>
    </row>
    <row r="509" spans="1:4" x14ac:dyDescent="0.25">
      <c r="A509" s="309"/>
      <c r="B509" s="314"/>
      <c r="C509" s="309">
        <v>2011</v>
      </c>
      <c r="D509" s="309">
        <v>2012</v>
      </c>
    </row>
    <row r="510" spans="1:4" ht="15.75" thickBot="1" x14ac:dyDescent="0.3">
      <c r="A510" s="350"/>
      <c r="B510" s="325"/>
      <c r="C510" s="326" t="s">
        <v>8</v>
      </c>
      <c r="D510" s="326" t="s">
        <v>8</v>
      </c>
    </row>
    <row r="511" spans="1:4" x14ac:dyDescent="0.25">
      <c r="A511" s="63"/>
      <c r="B511" s="63"/>
      <c r="C511" s="63"/>
      <c r="D511" s="63"/>
    </row>
    <row r="512" spans="1:4" x14ac:dyDescent="0.25">
      <c r="A512" s="311"/>
      <c r="B512" s="310" t="s">
        <v>3516</v>
      </c>
      <c r="C512" s="306"/>
      <c r="D512" s="306"/>
    </row>
    <row r="513" spans="1:4" x14ac:dyDescent="0.25">
      <c r="A513" s="311"/>
      <c r="B513" s="310" t="s">
        <v>3517</v>
      </c>
      <c r="C513" s="306"/>
      <c r="D513" s="306"/>
    </row>
    <row r="514" spans="1:4" x14ac:dyDescent="0.25">
      <c r="A514" s="311">
        <v>4020176</v>
      </c>
      <c r="B514" s="306" t="s">
        <v>3518</v>
      </c>
      <c r="C514" s="306"/>
      <c r="D514" s="306"/>
    </row>
    <row r="515" spans="1:4" x14ac:dyDescent="0.25">
      <c r="A515" s="311"/>
      <c r="B515" s="306" t="s">
        <v>3519</v>
      </c>
      <c r="C515" s="312">
        <v>4000000</v>
      </c>
      <c r="D515" s="312">
        <v>3500000</v>
      </c>
    </row>
    <row r="516" spans="1:4" x14ac:dyDescent="0.25">
      <c r="A516" s="311">
        <v>4020177</v>
      </c>
      <c r="B516" s="306" t="s">
        <v>3520</v>
      </c>
      <c r="C516" s="312">
        <v>3000000</v>
      </c>
      <c r="D516" s="312">
        <v>2500000</v>
      </c>
    </row>
    <row r="517" spans="1:4" x14ac:dyDescent="0.25">
      <c r="A517" s="311">
        <v>4020178</v>
      </c>
      <c r="B517" s="306" t="s">
        <v>3521</v>
      </c>
      <c r="C517" s="312">
        <v>5000000</v>
      </c>
      <c r="D517" s="312">
        <v>3000000</v>
      </c>
    </row>
    <row r="518" spans="1:4" x14ac:dyDescent="0.25">
      <c r="A518" s="311">
        <v>4020179</v>
      </c>
      <c r="B518" s="306" t="s">
        <v>3522</v>
      </c>
      <c r="C518" s="312">
        <v>3000000</v>
      </c>
      <c r="D518" s="312">
        <v>1000000</v>
      </c>
    </row>
    <row r="519" spans="1:4" x14ac:dyDescent="0.25">
      <c r="A519" s="311">
        <v>4020180</v>
      </c>
      <c r="B519" s="306" t="s">
        <v>3523</v>
      </c>
      <c r="C519" s="312">
        <v>5000000</v>
      </c>
      <c r="D519" s="312">
        <v>4000000</v>
      </c>
    </row>
    <row r="520" spans="1:4" x14ac:dyDescent="0.25">
      <c r="A520" s="311"/>
      <c r="B520" s="306"/>
      <c r="C520" s="312"/>
      <c r="D520" s="312"/>
    </row>
    <row r="521" spans="1:4" ht="15.75" thickBot="1" x14ac:dyDescent="0.3">
      <c r="A521" s="311"/>
      <c r="B521" s="309" t="s">
        <v>50</v>
      </c>
      <c r="C521" s="327">
        <f>SUM(C514:C520)</f>
        <v>20000000</v>
      </c>
      <c r="D521" s="327">
        <f>SUM(D514:D520)</f>
        <v>14000000</v>
      </c>
    </row>
    <row r="522" spans="1:4" x14ac:dyDescent="0.25">
      <c r="A522" s="311"/>
      <c r="B522" s="309"/>
      <c r="C522" s="351"/>
      <c r="D522" s="351"/>
    </row>
    <row r="523" spans="1:4" x14ac:dyDescent="0.25">
      <c r="A523" s="311"/>
      <c r="B523" s="310" t="s">
        <v>3524</v>
      </c>
      <c r="C523" s="306"/>
      <c r="D523" s="306"/>
    </row>
    <row r="524" spans="1:4" x14ac:dyDescent="0.25">
      <c r="A524" s="311">
        <v>4020181</v>
      </c>
      <c r="B524" s="306" t="s">
        <v>3525</v>
      </c>
      <c r="C524" s="306"/>
      <c r="D524" s="306"/>
    </row>
    <row r="525" spans="1:4" x14ac:dyDescent="0.25">
      <c r="A525" s="311"/>
      <c r="B525" s="306" t="s">
        <v>3526</v>
      </c>
      <c r="C525" s="312">
        <v>2000000</v>
      </c>
      <c r="D525" s="312">
        <v>0</v>
      </c>
    </row>
    <row r="526" spans="1:4" x14ac:dyDescent="0.25">
      <c r="A526" s="311"/>
      <c r="B526" s="306"/>
      <c r="C526" s="306"/>
      <c r="D526" s="306"/>
    </row>
    <row r="527" spans="1:4" ht="15.75" thickBot="1" x14ac:dyDescent="0.3">
      <c r="A527" s="311"/>
      <c r="B527" s="309" t="s">
        <v>50</v>
      </c>
      <c r="C527" s="327">
        <f>SUM(C524:C526)</f>
        <v>2000000</v>
      </c>
      <c r="D527" s="327">
        <f>SUM(D524:D526)</f>
        <v>0</v>
      </c>
    </row>
    <row r="528" spans="1:4" x14ac:dyDescent="0.25">
      <c r="A528" s="311"/>
      <c r="B528" s="309"/>
      <c r="C528" s="306"/>
      <c r="D528" s="306"/>
    </row>
    <row r="529" spans="1:4" x14ac:dyDescent="0.25">
      <c r="A529" s="311"/>
      <c r="B529" s="352" t="s">
        <v>3527</v>
      </c>
      <c r="C529" s="306"/>
      <c r="D529" s="306"/>
    </row>
    <row r="530" spans="1:4" x14ac:dyDescent="0.25">
      <c r="A530" s="311">
        <v>4020182</v>
      </c>
      <c r="B530" s="307" t="s">
        <v>3528</v>
      </c>
      <c r="C530" s="312">
        <v>2500000</v>
      </c>
      <c r="D530" s="312">
        <v>1100000</v>
      </c>
    </row>
    <row r="531" spans="1:4" x14ac:dyDescent="0.25">
      <c r="A531" s="311">
        <v>4020183</v>
      </c>
      <c r="B531" s="307" t="s">
        <v>3529</v>
      </c>
      <c r="C531" s="312">
        <v>500000</v>
      </c>
      <c r="D531" s="312">
        <v>1000000</v>
      </c>
    </row>
    <row r="532" spans="1:4" x14ac:dyDescent="0.25">
      <c r="A532" s="311"/>
      <c r="B532" s="307"/>
      <c r="C532" s="312"/>
      <c r="D532" s="312"/>
    </row>
    <row r="533" spans="1:4" ht="15.75" thickBot="1" x14ac:dyDescent="0.3">
      <c r="A533" s="311"/>
      <c r="B533" s="309" t="s">
        <v>50</v>
      </c>
      <c r="C533" s="342">
        <f>SUM(C529:C532)</f>
        <v>3000000</v>
      </c>
      <c r="D533" s="342">
        <f>SUM(D529:D532)</f>
        <v>2100000</v>
      </c>
    </row>
    <row r="534" spans="1:4" x14ac:dyDescent="0.25">
      <c r="A534" s="311"/>
      <c r="B534" s="309"/>
      <c r="C534" s="351"/>
      <c r="D534" s="351"/>
    </row>
    <row r="535" spans="1:4" x14ac:dyDescent="0.25">
      <c r="A535" s="311"/>
      <c r="B535" s="310" t="s">
        <v>3530</v>
      </c>
      <c r="C535" s="343"/>
      <c r="D535" s="343"/>
    </row>
    <row r="536" spans="1:4" x14ac:dyDescent="0.25">
      <c r="A536" s="311"/>
      <c r="B536" s="310"/>
      <c r="C536" s="306"/>
      <c r="D536" s="306"/>
    </row>
    <row r="537" spans="1:4" x14ac:dyDescent="0.25">
      <c r="A537" s="311">
        <v>4020184</v>
      </c>
      <c r="B537" s="307" t="s">
        <v>3531</v>
      </c>
      <c r="C537" s="312">
        <v>42000000</v>
      </c>
      <c r="D537" s="312">
        <v>40000000</v>
      </c>
    </row>
    <row r="538" spans="1:4" x14ac:dyDescent="0.25">
      <c r="A538" s="311" t="s">
        <v>3532</v>
      </c>
      <c r="B538" s="307" t="s">
        <v>3533</v>
      </c>
      <c r="C538" s="312">
        <v>10000000</v>
      </c>
      <c r="D538" s="312">
        <v>5066000</v>
      </c>
    </row>
    <row r="539" spans="1:4" x14ac:dyDescent="0.25">
      <c r="A539" s="311" t="s">
        <v>3534</v>
      </c>
      <c r="B539" s="307" t="s">
        <v>3535</v>
      </c>
      <c r="C539" s="312">
        <v>0</v>
      </c>
      <c r="D539" s="312"/>
    </row>
    <row r="540" spans="1:4" x14ac:dyDescent="0.25">
      <c r="A540" s="311" t="s">
        <v>3536</v>
      </c>
      <c r="B540" s="307" t="s">
        <v>3537</v>
      </c>
      <c r="C540" s="312">
        <v>0</v>
      </c>
      <c r="D540" s="312"/>
    </row>
    <row r="541" spans="1:4" x14ac:dyDescent="0.25">
      <c r="A541" s="311">
        <v>4020185</v>
      </c>
      <c r="B541" s="307" t="s">
        <v>3538</v>
      </c>
      <c r="C541" s="312">
        <v>0</v>
      </c>
      <c r="D541" s="312">
        <v>0</v>
      </c>
    </row>
    <row r="542" spans="1:4" x14ac:dyDescent="0.25">
      <c r="A542" s="311">
        <v>4020186</v>
      </c>
      <c r="B542" s="307" t="s">
        <v>3539</v>
      </c>
      <c r="C542" s="312">
        <v>0</v>
      </c>
      <c r="D542" s="312">
        <v>0</v>
      </c>
    </row>
    <row r="543" spans="1:4" ht="15.75" thickBot="1" x14ac:dyDescent="0.3">
      <c r="A543" s="311"/>
      <c r="B543" s="309" t="s">
        <v>50</v>
      </c>
      <c r="C543" s="327">
        <f>SUM(C537:C542)</f>
        <v>52000000</v>
      </c>
      <c r="D543" s="327">
        <f>SUM(D537:D542)</f>
        <v>45066000</v>
      </c>
    </row>
    <row r="544" spans="1:4" x14ac:dyDescent="0.25">
      <c r="A544" s="311"/>
      <c r="B544" s="309"/>
      <c r="C544" s="351"/>
      <c r="D544" s="351"/>
    </row>
    <row r="545" spans="1:4" x14ac:dyDescent="0.25">
      <c r="A545" s="311"/>
      <c r="B545" s="309"/>
      <c r="C545" s="351"/>
      <c r="D545" s="351"/>
    </row>
    <row r="546" spans="1:4" ht="18" x14ac:dyDescent="0.25">
      <c r="A546" s="311"/>
      <c r="B546" s="334" t="s">
        <v>3188</v>
      </c>
      <c r="C546" s="306"/>
      <c r="D546" s="306">
        <v>13</v>
      </c>
    </row>
    <row r="547" spans="1:4" ht="15.75" x14ac:dyDescent="0.25">
      <c r="A547" s="311"/>
      <c r="B547" s="5" t="s">
        <v>3189</v>
      </c>
      <c r="C547" s="306"/>
      <c r="D547" s="306"/>
    </row>
    <row r="548" spans="1:4" ht="15.75" x14ac:dyDescent="0.25">
      <c r="A548" s="311"/>
      <c r="B548" s="5" t="s">
        <v>3236</v>
      </c>
      <c r="C548" s="306"/>
      <c r="D548" s="306"/>
    </row>
    <row r="549" spans="1:4" x14ac:dyDescent="0.25">
      <c r="A549" s="311"/>
      <c r="B549" s="306"/>
      <c r="C549" s="314"/>
      <c r="D549" s="314"/>
    </row>
    <row r="550" spans="1:4" x14ac:dyDescent="0.25">
      <c r="A550" s="321" t="s">
        <v>3169</v>
      </c>
      <c r="B550" s="321" t="s">
        <v>3168</v>
      </c>
      <c r="C550" s="323" t="s">
        <v>3170</v>
      </c>
      <c r="D550" s="323" t="s">
        <v>3170</v>
      </c>
    </row>
    <row r="551" spans="1:4" x14ac:dyDescent="0.25">
      <c r="A551" s="314" t="s">
        <v>3171</v>
      </c>
      <c r="B551" s="314"/>
      <c r="C551" s="324" t="s">
        <v>3172</v>
      </c>
      <c r="D551" s="324" t="s">
        <v>3172</v>
      </c>
    </row>
    <row r="552" spans="1:4" x14ac:dyDescent="0.25">
      <c r="A552" s="309"/>
      <c r="B552" s="314"/>
      <c r="C552" s="309">
        <v>2011</v>
      </c>
      <c r="D552" s="309">
        <v>2012</v>
      </c>
    </row>
    <row r="553" spans="1:4" ht="15.75" thickBot="1" x14ac:dyDescent="0.3">
      <c r="A553" s="350"/>
      <c r="B553" s="325"/>
      <c r="C553" s="326" t="s">
        <v>8</v>
      </c>
      <c r="D553" s="326" t="s">
        <v>8</v>
      </c>
    </row>
    <row r="554" spans="1:4" x14ac:dyDescent="0.25">
      <c r="A554" s="311"/>
      <c r="B554" s="309"/>
      <c r="C554" s="343"/>
      <c r="D554" s="343"/>
    </row>
    <row r="555" spans="1:4" x14ac:dyDescent="0.25">
      <c r="A555" s="311"/>
      <c r="B555" s="314" t="s">
        <v>2499</v>
      </c>
      <c r="C555" s="351"/>
      <c r="D555" s="351"/>
    </row>
    <row r="556" spans="1:4" x14ac:dyDescent="0.25">
      <c r="A556" s="311">
        <v>4020187</v>
      </c>
      <c r="B556" s="306" t="s">
        <v>3540</v>
      </c>
      <c r="C556" s="312">
        <v>70000000</v>
      </c>
      <c r="D556" s="312">
        <v>80000000</v>
      </c>
    </row>
    <row r="557" spans="1:4" x14ac:dyDescent="0.25">
      <c r="A557" s="311">
        <v>4020188</v>
      </c>
      <c r="B557" s="306" t="s">
        <v>3541</v>
      </c>
      <c r="C557" s="312">
        <v>20500000</v>
      </c>
      <c r="D557" s="312">
        <v>25000000</v>
      </c>
    </row>
    <row r="558" spans="1:4" x14ac:dyDescent="0.25">
      <c r="A558" s="311">
        <v>4020189</v>
      </c>
      <c r="B558" s="306" t="s">
        <v>3542</v>
      </c>
      <c r="C558" s="306"/>
      <c r="D558" s="306"/>
    </row>
    <row r="559" spans="1:4" x14ac:dyDescent="0.25">
      <c r="A559" s="311"/>
      <c r="B559" s="306" t="s">
        <v>3543</v>
      </c>
      <c r="C559" s="312">
        <v>8700000</v>
      </c>
      <c r="D559" s="312">
        <v>15000000</v>
      </c>
    </row>
    <row r="560" spans="1:4" x14ac:dyDescent="0.25">
      <c r="A560" s="353">
        <v>4020190</v>
      </c>
      <c r="B560" s="307" t="s">
        <v>3544</v>
      </c>
      <c r="C560" s="343"/>
      <c r="D560" s="343"/>
    </row>
    <row r="561" spans="1:4" x14ac:dyDescent="0.25">
      <c r="A561" s="353"/>
      <c r="B561" s="307" t="s">
        <v>3545</v>
      </c>
      <c r="C561" s="312">
        <v>100000</v>
      </c>
      <c r="D561" s="312"/>
    </row>
    <row r="562" spans="1:4" x14ac:dyDescent="0.25">
      <c r="A562" s="353">
        <v>4020191</v>
      </c>
      <c r="B562" s="306" t="s">
        <v>3546</v>
      </c>
      <c r="C562" s="312">
        <v>16000000</v>
      </c>
      <c r="D562" s="312">
        <v>30600000</v>
      </c>
    </row>
    <row r="563" spans="1:4" ht="15.75" thickBot="1" x14ac:dyDescent="0.3">
      <c r="A563" s="311"/>
      <c r="B563" s="314" t="s">
        <v>50</v>
      </c>
      <c r="C563" s="327">
        <f>SUM(C555:C562)</f>
        <v>115300000</v>
      </c>
      <c r="D563" s="327">
        <f>SUM(D555:D562)</f>
        <v>150600000</v>
      </c>
    </row>
    <row r="564" spans="1:4" x14ac:dyDescent="0.25">
      <c r="A564" s="311"/>
      <c r="B564" s="314"/>
      <c r="C564" s="351"/>
      <c r="D564" s="351"/>
    </row>
    <row r="565" spans="1:4" x14ac:dyDescent="0.25">
      <c r="A565" s="311"/>
      <c r="B565" s="314" t="s">
        <v>3547</v>
      </c>
      <c r="C565" s="351"/>
      <c r="D565" s="351"/>
    </row>
    <row r="566" spans="1:4" x14ac:dyDescent="0.25">
      <c r="A566" s="311">
        <v>4020192</v>
      </c>
      <c r="B566" s="306" t="s">
        <v>3525</v>
      </c>
      <c r="C566" s="312">
        <v>1000000</v>
      </c>
      <c r="D566" s="312">
        <v>700000</v>
      </c>
    </row>
    <row r="567" spans="1:4" x14ac:dyDescent="0.25">
      <c r="A567" s="311"/>
      <c r="B567" s="306"/>
      <c r="C567" s="354"/>
      <c r="D567" s="354"/>
    </row>
    <row r="568" spans="1:4" ht="15.75" thickBot="1" x14ac:dyDescent="0.3">
      <c r="A568" s="311"/>
      <c r="B568" s="314" t="s">
        <v>50</v>
      </c>
      <c r="C568" s="327">
        <f>SUM(C565:C567)</f>
        <v>1000000</v>
      </c>
      <c r="D568" s="327">
        <f>SUM(D565:D567)</f>
        <v>700000</v>
      </c>
    </row>
    <row r="569" spans="1:4" x14ac:dyDescent="0.25">
      <c r="A569" s="311"/>
      <c r="B569" s="314"/>
      <c r="C569" s="351"/>
      <c r="D569" s="351"/>
    </row>
    <row r="570" spans="1:4" x14ac:dyDescent="0.25">
      <c r="A570" s="311"/>
      <c r="B570" s="314" t="s">
        <v>3548</v>
      </c>
      <c r="C570" s="351"/>
      <c r="D570" s="351"/>
    </row>
    <row r="571" spans="1:4" x14ac:dyDescent="0.25">
      <c r="A571" s="311">
        <v>4020193</v>
      </c>
      <c r="B571" s="306" t="s">
        <v>3549</v>
      </c>
      <c r="C571" s="354">
        <v>6750000</v>
      </c>
      <c r="D571" s="354">
        <v>4725000</v>
      </c>
    </row>
    <row r="572" spans="1:4" x14ac:dyDescent="0.25">
      <c r="A572" s="311"/>
      <c r="B572" s="314"/>
      <c r="C572" s="351"/>
      <c r="D572" s="351"/>
    </row>
    <row r="573" spans="1:4" ht="15.75" thickBot="1" x14ac:dyDescent="0.3">
      <c r="A573" s="311"/>
      <c r="B573" s="314" t="s">
        <v>50</v>
      </c>
      <c r="C573" s="327">
        <f>SUM(C570:C572)</f>
        <v>6750000</v>
      </c>
      <c r="D573" s="327">
        <f>SUM(D570:D572)</f>
        <v>4725000</v>
      </c>
    </row>
    <row r="574" spans="1:4" x14ac:dyDescent="0.25">
      <c r="A574" s="311"/>
      <c r="B574" s="314"/>
      <c r="C574" s="351"/>
      <c r="D574" s="351"/>
    </row>
    <row r="575" spans="1:4" x14ac:dyDescent="0.25">
      <c r="A575" s="311"/>
      <c r="B575" s="314" t="s">
        <v>3550</v>
      </c>
      <c r="C575" s="351"/>
      <c r="D575" s="351"/>
    </row>
    <row r="576" spans="1:4" x14ac:dyDescent="0.25">
      <c r="A576" s="311">
        <v>4020194</v>
      </c>
      <c r="B576" s="306" t="s">
        <v>3549</v>
      </c>
      <c r="C576" s="354">
        <v>300000</v>
      </c>
      <c r="D576" s="354">
        <v>210000</v>
      </c>
    </row>
    <row r="577" spans="1:4" x14ac:dyDescent="0.25">
      <c r="A577" s="311"/>
      <c r="B577" s="314"/>
      <c r="C577" s="351"/>
      <c r="D577" s="351"/>
    </row>
    <row r="578" spans="1:4" ht="15.75" thickBot="1" x14ac:dyDescent="0.3">
      <c r="A578" s="311"/>
      <c r="B578" s="314" t="s">
        <v>50</v>
      </c>
      <c r="C578" s="327">
        <f>SUM(C575:C577)</f>
        <v>300000</v>
      </c>
      <c r="D578" s="327">
        <f>SUM(D575:D577)</f>
        <v>210000</v>
      </c>
    </row>
    <row r="579" spans="1:4" x14ac:dyDescent="0.25">
      <c r="A579" s="311"/>
      <c r="B579" s="314"/>
      <c r="C579" s="351"/>
      <c r="D579" s="351"/>
    </row>
    <row r="580" spans="1:4" x14ac:dyDescent="0.25">
      <c r="A580" s="311"/>
      <c r="B580" s="314" t="s">
        <v>2679</v>
      </c>
      <c r="C580" s="351"/>
      <c r="D580" s="351"/>
    </row>
    <row r="581" spans="1:4" x14ac:dyDescent="0.25">
      <c r="A581" s="311">
        <v>4020195</v>
      </c>
      <c r="B581" s="306" t="s">
        <v>3551</v>
      </c>
      <c r="C581" s="312">
        <v>150000000</v>
      </c>
      <c r="D581" s="312">
        <v>50000000</v>
      </c>
    </row>
    <row r="582" spans="1:4" x14ac:dyDescent="0.25">
      <c r="A582" s="311"/>
      <c r="B582" s="306"/>
      <c r="C582" s="354"/>
      <c r="D582" s="354"/>
    </row>
    <row r="583" spans="1:4" ht="15.75" thickBot="1" x14ac:dyDescent="0.3">
      <c r="A583" s="311"/>
      <c r="B583" s="314" t="s">
        <v>50</v>
      </c>
      <c r="C583" s="327">
        <f>SUM(C580:C582)</f>
        <v>150000000</v>
      </c>
      <c r="D583" s="327">
        <f>SUM(D580:D582)</f>
        <v>50000000</v>
      </c>
    </row>
    <row r="584" spans="1:4" x14ac:dyDescent="0.25">
      <c r="A584" s="311"/>
      <c r="B584" s="314"/>
      <c r="C584" s="355"/>
      <c r="D584" s="355"/>
    </row>
    <row r="585" spans="1:4" x14ac:dyDescent="0.25">
      <c r="A585" s="311"/>
      <c r="B585" s="310" t="s">
        <v>2765</v>
      </c>
      <c r="C585" s="306"/>
      <c r="D585" s="306"/>
    </row>
    <row r="586" spans="1:4" x14ac:dyDescent="0.25">
      <c r="A586" s="311">
        <v>4020196</v>
      </c>
      <c r="B586" s="306" t="s">
        <v>3552</v>
      </c>
      <c r="C586" s="312">
        <v>1000000</v>
      </c>
      <c r="D586" s="312">
        <v>700000</v>
      </c>
    </row>
    <row r="587" spans="1:4" ht="15.75" thickBot="1" x14ac:dyDescent="0.3">
      <c r="A587" s="311"/>
      <c r="B587" s="309" t="s">
        <v>1000</v>
      </c>
      <c r="C587" s="342">
        <f>SUM(C586)</f>
        <v>1000000</v>
      </c>
      <c r="D587" s="342">
        <f>SUM(D586)</f>
        <v>700000</v>
      </c>
    </row>
    <row r="588" spans="1:4" x14ac:dyDescent="0.25">
      <c r="A588" s="311"/>
      <c r="B588" s="309"/>
      <c r="C588" s="343"/>
      <c r="D588" s="343"/>
    </row>
    <row r="589" spans="1:4" x14ac:dyDescent="0.25">
      <c r="A589" s="311"/>
      <c r="B589" s="310" t="s">
        <v>2696</v>
      </c>
      <c r="C589" s="343"/>
      <c r="D589" s="343"/>
    </row>
    <row r="590" spans="1:4" x14ac:dyDescent="0.25">
      <c r="A590" s="311">
        <v>4020199</v>
      </c>
      <c r="B590" s="306" t="s">
        <v>3553</v>
      </c>
      <c r="C590" s="343"/>
      <c r="D590" s="343">
        <v>8000000</v>
      </c>
    </row>
    <row r="591" spans="1:4" ht="15.75" thickBot="1" x14ac:dyDescent="0.3">
      <c r="A591" s="311"/>
      <c r="B591" s="309" t="s">
        <v>1000</v>
      </c>
      <c r="C591" s="342">
        <f>SUM(C590)</f>
        <v>0</v>
      </c>
      <c r="D591" s="342">
        <f>SUM(D590)</f>
        <v>8000000</v>
      </c>
    </row>
    <row r="593" spans="1:4" ht="15.75" thickBot="1" x14ac:dyDescent="0.3">
      <c r="A593" s="311"/>
      <c r="B593" s="309" t="s">
        <v>3554</v>
      </c>
      <c r="C593" s="327">
        <v>4592626800</v>
      </c>
      <c r="D593" s="327">
        <v>6840939500</v>
      </c>
    </row>
    <row r="594" spans="1:4" x14ac:dyDescent="0.25">
      <c r="A594" s="311"/>
      <c r="B594" s="309"/>
      <c r="C594" s="351"/>
      <c r="D594" s="351"/>
    </row>
    <row r="595" spans="1:4" x14ac:dyDescent="0.25">
      <c r="A595" s="311"/>
      <c r="B595" s="309"/>
      <c r="C595" s="351"/>
      <c r="D595" s="351"/>
    </row>
    <row r="596" spans="1:4" x14ac:dyDescent="0.25">
      <c r="A596" s="311"/>
      <c r="B596" s="306"/>
      <c r="C596" s="306"/>
      <c r="D596" s="356"/>
    </row>
    <row r="597" spans="1:4" ht="18" x14ac:dyDescent="0.25">
      <c r="A597" s="311">
        <v>14</v>
      </c>
      <c r="B597" s="334" t="s">
        <v>3188</v>
      </c>
      <c r="C597" s="306"/>
    </row>
    <row r="598" spans="1:4" ht="15.75" x14ac:dyDescent="0.25">
      <c r="A598" s="311"/>
      <c r="B598" s="5" t="s">
        <v>3189</v>
      </c>
      <c r="C598" s="306"/>
      <c r="D598" s="306"/>
    </row>
    <row r="599" spans="1:4" ht="15.75" x14ac:dyDescent="0.25">
      <c r="A599" s="311"/>
      <c r="B599" s="5" t="s">
        <v>3555</v>
      </c>
      <c r="C599" s="306"/>
      <c r="D599" s="306"/>
    </row>
    <row r="600" spans="1:4" x14ac:dyDescent="0.25">
      <c r="A600" s="311"/>
      <c r="B600" s="306"/>
      <c r="C600" s="306"/>
      <c r="D600" s="306"/>
    </row>
    <row r="601" spans="1:4" x14ac:dyDescent="0.25">
      <c r="A601" s="321" t="s">
        <v>3169</v>
      </c>
      <c r="B601" s="321" t="s">
        <v>3168</v>
      </c>
      <c r="C601" s="323" t="s">
        <v>3170</v>
      </c>
      <c r="D601" s="323" t="s">
        <v>3170</v>
      </c>
    </row>
    <row r="602" spans="1:4" x14ac:dyDescent="0.25">
      <c r="A602" s="314" t="s">
        <v>3171</v>
      </c>
      <c r="B602" s="314"/>
      <c r="C602" s="324" t="s">
        <v>3172</v>
      </c>
      <c r="D602" s="324" t="s">
        <v>3172</v>
      </c>
    </row>
    <row r="603" spans="1:4" x14ac:dyDescent="0.25">
      <c r="A603" s="309"/>
      <c r="B603" s="314"/>
      <c r="C603" s="309">
        <v>2011</v>
      </c>
      <c r="D603" s="309">
        <v>2012</v>
      </c>
    </row>
    <row r="604" spans="1:4" ht="15.75" thickBot="1" x14ac:dyDescent="0.3">
      <c r="A604" s="350"/>
      <c r="B604" s="325"/>
      <c r="C604" s="326" t="s">
        <v>8</v>
      </c>
      <c r="D604" s="326" t="s">
        <v>8</v>
      </c>
    </row>
    <row r="605" spans="1:4" x14ac:dyDescent="0.25">
      <c r="A605" s="311"/>
      <c r="B605" s="310" t="s">
        <v>3191</v>
      </c>
      <c r="C605" s="306"/>
      <c r="D605" s="306"/>
    </row>
    <row r="606" spans="1:4" x14ac:dyDescent="0.25">
      <c r="A606" s="311">
        <v>4030001</v>
      </c>
      <c r="B606" s="306" t="s">
        <v>3556</v>
      </c>
      <c r="C606" s="312">
        <v>500000</v>
      </c>
      <c r="D606" s="312">
        <v>200000</v>
      </c>
    </row>
    <row r="607" spans="1:4" x14ac:dyDescent="0.25">
      <c r="A607" s="311">
        <v>4030002</v>
      </c>
      <c r="B607" s="306" t="s">
        <v>3557</v>
      </c>
      <c r="C607" s="312">
        <v>500000</v>
      </c>
      <c r="D607" s="312">
        <v>300000</v>
      </c>
    </row>
    <row r="608" spans="1:4" x14ac:dyDescent="0.25">
      <c r="A608" s="311">
        <v>4030003</v>
      </c>
      <c r="B608" s="306" t="s">
        <v>3558</v>
      </c>
      <c r="C608" s="312">
        <v>1000000</v>
      </c>
      <c r="D608" s="312">
        <v>450000</v>
      </c>
    </row>
    <row r="609" spans="1:4" x14ac:dyDescent="0.25">
      <c r="A609" s="311">
        <v>4030004</v>
      </c>
      <c r="B609" s="306" t="s">
        <v>3559</v>
      </c>
      <c r="C609" s="312">
        <v>150000000</v>
      </c>
      <c r="D609" s="312">
        <v>100000000</v>
      </c>
    </row>
    <row r="610" spans="1:4" x14ac:dyDescent="0.25">
      <c r="A610" s="311">
        <v>4030005</v>
      </c>
      <c r="B610" s="306" t="s">
        <v>3560</v>
      </c>
      <c r="C610" s="312">
        <v>500000000</v>
      </c>
      <c r="D610" s="312">
        <v>500000000</v>
      </c>
    </row>
    <row r="611" spans="1:4" x14ac:dyDescent="0.25">
      <c r="A611" s="311">
        <v>4030006</v>
      </c>
      <c r="B611" s="306" t="s">
        <v>3561</v>
      </c>
      <c r="C611" s="312">
        <v>100000000</v>
      </c>
      <c r="D611" s="312">
        <v>25000000</v>
      </c>
    </row>
    <row r="612" spans="1:4" x14ac:dyDescent="0.25">
      <c r="A612" s="311">
        <v>4030007</v>
      </c>
      <c r="B612" s="306" t="s">
        <v>3562</v>
      </c>
      <c r="C612" s="312">
        <v>20000000</v>
      </c>
      <c r="D612" s="312">
        <v>20000000</v>
      </c>
    </row>
    <row r="613" spans="1:4" x14ac:dyDescent="0.25">
      <c r="A613" s="311">
        <v>4030008</v>
      </c>
      <c r="B613" s="306" t="s">
        <v>3563</v>
      </c>
      <c r="C613" s="312">
        <v>2000000</v>
      </c>
      <c r="D613" s="312">
        <v>2000000</v>
      </c>
    </row>
    <row r="614" spans="1:4" ht="15.75" thickBot="1" x14ac:dyDescent="0.3">
      <c r="A614" s="311"/>
      <c r="B614" s="309" t="s">
        <v>3439</v>
      </c>
      <c r="C614" s="342">
        <f>SUM(C606:C613)</f>
        <v>774000000</v>
      </c>
      <c r="D614" s="342">
        <f>SUM(D606:D613)</f>
        <v>647950000</v>
      </c>
    </row>
    <row r="615" spans="1:4" x14ac:dyDescent="0.25">
      <c r="A615" s="311"/>
      <c r="B615" s="309"/>
      <c r="C615" s="343"/>
      <c r="D615" s="343"/>
    </row>
    <row r="616" spans="1:4" x14ac:dyDescent="0.25">
      <c r="A616" s="311"/>
      <c r="B616" s="310" t="s">
        <v>3564</v>
      </c>
      <c r="C616" s="306"/>
      <c r="D616" s="306"/>
    </row>
    <row r="617" spans="1:4" x14ac:dyDescent="0.25">
      <c r="A617" s="311"/>
      <c r="B617" s="310" t="s">
        <v>3565</v>
      </c>
      <c r="C617" s="312"/>
      <c r="D617" s="312"/>
    </row>
    <row r="618" spans="1:4" x14ac:dyDescent="0.25">
      <c r="A618" s="311">
        <v>4030009</v>
      </c>
      <c r="B618" s="306" t="s">
        <v>3566</v>
      </c>
      <c r="C618" s="312">
        <v>95000000</v>
      </c>
      <c r="D618" s="312">
        <v>250000000</v>
      </c>
    </row>
    <row r="619" spans="1:4" x14ac:dyDescent="0.25">
      <c r="A619" s="311">
        <v>4030010</v>
      </c>
      <c r="B619" s="306" t="s">
        <v>3567</v>
      </c>
      <c r="C619" s="312">
        <v>16500000</v>
      </c>
      <c r="D619" s="312">
        <v>16600000</v>
      </c>
    </row>
    <row r="620" spans="1:4" ht="15.75" thickBot="1" x14ac:dyDescent="0.3">
      <c r="A620" s="311"/>
      <c r="B620" s="309" t="s">
        <v>50</v>
      </c>
      <c r="C620" s="327">
        <f>SUM(C618:C619)</f>
        <v>111500000</v>
      </c>
      <c r="D620" s="327">
        <f>SUM(D618:D619)</f>
        <v>266600000</v>
      </c>
    </row>
    <row r="621" spans="1:4" x14ac:dyDescent="0.25">
      <c r="A621" s="311"/>
      <c r="B621" s="306"/>
      <c r="C621" s="306"/>
      <c r="D621" s="306"/>
    </row>
    <row r="622" spans="1:4" x14ac:dyDescent="0.25">
      <c r="A622" s="311"/>
      <c r="B622" s="310" t="s">
        <v>3568</v>
      </c>
      <c r="C622" s="306"/>
      <c r="D622" s="306"/>
    </row>
    <row r="623" spans="1:4" x14ac:dyDescent="0.25">
      <c r="A623" s="311"/>
      <c r="B623" s="310" t="s">
        <v>3569</v>
      </c>
    </row>
    <row r="624" spans="1:4" x14ac:dyDescent="0.25">
      <c r="A624" s="311">
        <v>4030011</v>
      </c>
      <c r="B624" s="306" t="s">
        <v>3570</v>
      </c>
      <c r="C624" s="312">
        <v>2500000</v>
      </c>
      <c r="D624" s="312">
        <v>0</v>
      </c>
    </row>
    <row r="625" spans="1:4" ht="15.75" thickBot="1" x14ac:dyDescent="0.3">
      <c r="A625" s="311"/>
      <c r="B625" s="309" t="s">
        <v>50</v>
      </c>
      <c r="C625" s="327">
        <f>SUM(C624)</f>
        <v>2500000</v>
      </c>
      <c r="D625" s="327">
        <f>SUM(D624)</f>
        <v>0</v>
      </c>
    </row>
    <row r="626" spans="1:4" x14ac:dyDescent="0.25">
      <c r="A626" s="311"/>
      <c r="B626" s="309"/>
      <c r="C626" s="306"/>
      <c r="D626" s="306"/>
    </row>
    <row r="627" spans="1:4" x14ac:dyDescent="0.25">
      <c r="A627" s="311"/>
      <c r="B627" s="310" t="s">
        <v>2770</v>
      </c>
      <c r="C627" s="311"/>
      <c r="D627" s="311"/>
    </row>
    <row r="628" spans="1:4" x14ac:dyDescent="0.25">
      <c r="A628" s="311"/>
      <c r="B628" s="310" t="s">
        <v>3571</v>
      </c>
      <c r="C628" s="312"/>
      <c r="D628" s="312"/>
    </row>
    <row r="629" spans="1:4" x14ac:dyDescent="0.25">
      <c r="A629" s="311"/>
      <c r="B629" s="314" t="s">
        <v>3572</v>
      </c>
    </row>
    <row r="630" spans="1:4" x14ac:dyDescent="0.25">
      <c r="A630" s="311" t="s">
        <v>3573</v>
      </c>
      <c r="B630" s="306" t="s">
        <v>3574</v>
      </c>
      <c r="C630" s="312">
        <v>100000</v>
      </c>
      <c r="D630" s="312">
        <v>70000</v>
      </c>
    </row>
    <row r="631" spans="1:4" x14ac:dyDescent="0.25">
      <c r="A631" s="311" t="s">
        <v>3575</v>
      </c>
      <c r="B631" s="306" t="s">
        <v>3576</v>
      </c>
      <c r="C631" s="312">
        <v>1000</v>
      </c>
      <c r="D631" s="312"/>
    </row>
    <row r="632" spans="1:4" x14ac:dyDescent="0.25">
      <c r="A632" s="311"/>
      <c r="B632" s="314" t="s">
        <v>3577</v>
      </c>
      <c r="C632" s="312"/>
      <c r="D632" s="312"/>
    </row>
    <row r="633" spans="1:4" x14ac:dyDescent="0.25">
      <c r="A633" s="311" t="s">
        <v>3578</v>
      </c>
      <c r="B633" s="306" t="s">
        <v>3579</v>
      </c>
      <c r="C633" s="312"/>
      <c r="D633" s="312"/>
    </row>
    <row r="634" spans="1:4" x14ac:dyDescent="0.25">
      <c r="A634" s="311" t="s">
        <v>3580</v>
      </c>
      <c r="B634" s="306" t="s">
        <v>3581</v>
      </c>
      <c r="C634" s="312"/>
      <c r="D634" s="312"/>
    </row>
    <row r="635" spans="1:4" x14ac:dyDescent="0.25">
      <c r="A635" s="311" t="s">
        <v>3582</v>
      </c>
      <c r="B635" s="306" t="s">
        <v>3583</v>
      </c>
      <c r="C635" s="312"/>
      <c r="D635" s="312">
        <v>10000000</v>
      </c>
    </row>
    <row r="636" spans="1:4" x14ac:dyDescent="0.25">
      <c r="A636" s="311" t="s">
        <v>3584</v>
      </c>
      <c r="B636" s="306" t="s">
        <v>3585</v>
      </c>
      <c r="C636" s="312"/>
      <c r="D636" s="312"/>
    </row>
    <row r="637" spans="1:4" x14ac:dyDescent="0.25">
      <c r="A637" s="311" t="s">
        <v>3586</v>
      </c>
      <c r="B637" s="306" t="s">
        <v>3587</v>
      </c>
      <c r="C637" s="312">
        <v>10000000</v>
      </c>
      <c r="D637" s="312"/>
    </row>
    <row r="638" spans="1:4" x14ac:dyDescent="0.25">
      <c r="A638" s="311" t="s">
        <v>3588</v>
      </c>
      <c r="B638" s="306" t="s">
        <v>3589</v>
      </c>
      <c r="C638" s="312"/>
      <c r="D638" s="312"/>
    </row>
    <row r="639" spans="1:4" x14ac:dyDescent="0.25">
      <c r="A639" s="311"/>
      <c r="B639" s="314" t="s">
        <v>3590</v>
      </c>
      <c r="C639" s="312"/>
      <c r="D639" s="312"/>
    </row>
    <row r="640" spans="1:4" x14ac:dyDescent="0.25">
      <c r="A640" s="311" t="s">
        <v>3591</v>
      </c>
      <c r="B640" s="306" t="s">
        <v>3592</v>
      </c>
      <c r="C640" s="312">
        <v>15000000</v>
      </c>
      <c r="D640" s="312">
        <v>30000000</v>
      </c>
    </row>
    <row r="641" spans="1:4" x14ac:dyDescent="0.25">
      <c r="A641" s="311" t="s">
        <v>3593</v>
      </c>
      <c r="B641" s="306" t="s">
        <v>3594</v>
      </c>
      <c r="C641" s="312">
        <v>2000000</v>
      </c>
      <c r="D641" s="312">
        <v>2000000</v>
      </c>
    </row>
    <row r="642" spans="1:4" x14ac:dyDescent="0.25">
      <c r="A642" s="311" t="s">
        <v>3595</v>
      </c>
      <c r="B642" s="306" t="s">
        <v>3596</v>
      </c>
      <c r="C642" s="312">
        <v>400000</v>
      </c>
      <c r="D642" s="312">
        <v>400000</v>
      </c>
    </row>
    <row r="643" spans="1:4" ht="15.75" thickBot="1" x14ac:dyDescent="0.3">
      <c r="A643" s="311"/>
      <c r="B643" s="309" t="s">
        <v>3597</v>
      </c>
      <c r="C643" s="342">
        <f>SUM(C630:C642)</f>
        <v>27501000</v>
      </c>
      <c r="D643" s="342">
        <f>SUM(D630:D642)</f>
        <v>42470000</v>
      </c>
    </row>
    <row r="644" spans="1:4" x14ac:dyDescent="0.25">
      <c r="A644" s="311"/>
      <c r="B644" s="309"/>
      <c r="C644" s="343"/>
      <c r="D644" s="343"/>
    </row>
    <row r="645" spans="1:4" x14ac:dyDescent="0.25">
      <c r="A645" s="311"/>
      <c r="B645" s="306"/>
      <c r="C645" s="306"/>
      <c r="D645" s="306"/>
    </row>
    <row r="646" spans="1:4" ht="18" x14ac:dyDescent="0.25">
      <c r="B646" s="334" t="s">
        <v>3188</v>
      </c>
      <c r="C646" s="306"/>
      <c r="D646" s="311">
        <v>15</v>
      </c>
    </row>
    <row r="647" spans="1:4" ht="15.75" x14ac:dyDescent="0.25">
      <c r="A647" s="311"/>
      <c r="B647" s="5" t="s">
        <v>3189</v>
      </c>
      <c r="C647" s="306"/>
      <c r="D647" s="306"/>
    </row>
    <row r="648" spans="1:4" ht="15.75" x14ac:dyDescent="0.25">
      <c r="A648" s="311"/>
      <c r="B648" s="5" t="s">
        <v>3598</v>
      </c>
      <c r="C648" s="306"/>
      <c r="D648" s="306"/>
    </row>
    <row r="649" spans="1:4" x14ac:dyDescent="0.25">
      <c r="A649" s="311"/>
      <c r="B649" s="306"/>
      <c r="C649" s="306"/>
      <c r="D649" s="306"/>
    </row>
    <row r="650" spans="1:4" x14ac:dyDescent="0.25">
      <c r="A650" s="321" t="s">
        <v>3169</v>
      </c>
      <c r="B650" s="321" t="s">
        <v>3168</v>
      </c>
      <c r="C650" s="323" t="s">
        <v>3170</v>
      </c>
      <c r="D650" s="323" t="s">
        <v>3170</v>
      </c>
    </row>
    <row r="651" spans="1:4" x14ac:dyDescent="0.25">
      <c r="A651" s="314" t="s">
        <v>3171</v>
      </c>
      <c r="B651" s="314"/>
      <c r="C651" s="324" t="s">
        <v>3172</v>
      </c>
      <c r="D651" s="324" t="s">
        <v>3172</v>
      </c>
    </row>
    <row r="652" spans="1:4" x14ac:dyDescent="0.25">
      <c r="A652" s="309"/>
      <c r="B652" s="314"/>
      <c r="C652" s="309">
        <v>2011</v>
      </c>
      <c r="D652" s="309">
        <v>2012</v>
      </c>
    </row>
    <row r="653" spans="1:4" ht="15.75" thickBot="1" x14ac:dyDescent="0.3">
      <c r="A653" s="350"/>
      <c r="B653" s="325"/>
      <c r="C653" s="326" t="s">
        <v>8</v>
      </c>
      <c r="D653" s="326" t="s">
        <v>8</v>
      </c>
    </row>
    <row r="654" spans="1:4" x14ac:dyDescent="0.25">
      <c r="A654" s="311"/>
      <c r="B654" s="310" t="s">
        <v>3599</v>
      </c>
      <c r="C654" s="306"/>
      <c r="D654" s="306"/>
    </row>
    <row r="655" spans="1:4" x14ac:dyDescent="0.25">
      <c r="A655" s="311"/>
      <c r="B655" s="310"/>
      <c r="C655" s="306"/>
      <c r="D655" s="306"/>
    </row>
    <row r="656" spans="1:4" x14ac:dyDescent="0.25">
      <c r="A656" s="311">
        <v>4030015</v>
      </c>
      <c r="B656" s="306" t="s">
        <v>3600</v>
      </c>
      <c r="C656" s="312">
        <v>500000</v>
      </c>
      <c r="D656" s="312">
        <v>500000</v>
      </c>
    </row>
    <row r="657" spans="1:4" x14ac:dyDescent="0.25">
      <c r="A657" s="311"/>
      <c r="B657" s="306"/>
      <c r="C657" s="306"/>
      <c r="D657" s="306"/>
    </row>
    <row r="658" spans="1:4" ht="15.75" thickBot="1" x14ac:dyDescent="0.3">
      <c r="A658" s="309"/>
      <c r="B658" s="309" t="s">
        <v>3393</v>
      </c>
      <c r="C658" s="342">
        <f>SUM(C655:C657)</f>
        <v>500000</v>
      </c>
      <c r="D658" s="342">
        <f>SUM(D655:D657)</f>
        <v>500000</v>
      </c>
    </row>
    <row r="659" spans="1:4" x14ac:dyDescent="0.25">
      <c r="A659" s="309"/>
      <c r="B659" s="309"/>
      <c r="C659" s="343"/>
      <c r="D659" s="343"/>
    </row>
    <row r="660" spans="1:4" x14ac:dyDescent="0.25">
      <c r="A660" s="311"/>
      <c r="B660" s="310" t="s">
        <v>1755</v>
      </c>
      <c r="C660" s="306"/>
      <c r="D660" s="306"/>
    </row>
    <row r="661" spans="1:4" x14ac:dyDescent="0.25">
      <c r="A661" s="311" t="s">
        <v>3601</v>
      </c>
      <c r="B661" s="306" t="s">
        <v>3602</v>
      </c>
      <c r="C661" s="312">
        <v>2000000</v>
      </c>
      <c r="D661" s="312">
        <v>2000000</v>
      </c>
    </row>
    <row r="662" spans="1:4" x14ac:dyDescent="0.25">
      <c r="A662" s="311" t="s">
        <v>3603</v>
      </c>
      <c r="B662" s="306" t="s">
        <v>3604</v>
      </c>
      <c r="C662" s="312">
        <v>1500000</v>
      </c>
      <c r="D662" s="312">
        <v>1500000</v>
      </c>
    </row>
    <row r="663" spans="1:4" x14ac:dyDescent="0.25">
      <c r="A663" s="311" t="s">
        <v>3605</v>
      </c>
      <c r="B663" s="306" t="s">
        <v>3606</v>
      </c>
      <c r="C663" s="312">
        <v>1500000</v>
      </c>
      <c r="D663" s="312">
        <v>1500000</v>
      </c>
    </row>
    <row r="664" spans="1:4" x14ac:dyDescent="0.25">
      <c r="A664" s="311"/>
      <c r="B664" s="314" t="s">
        <v>3607</v>
      </c>
      <c r="C664" s="312"/>
      <c r="D664" s="312"/>
    </row>
    <row r="665" spans="1:4" x14ac:dyDescent="0.25">
      <c r="A665" s="311" t="s">
        <v>3608</v>
      </c>
      <c r="B665" s="306" t="s">
        <v>3609</v>
      </c>
      <c r="C665" s="357">
        <v>40000000</v>
      </c>
      <c r="D665" s="357">
        <v>40000000</v>
      </c>
    </row>
    <row r="666" spans="1:4" x14ac:dyDescent="0.25">
      <c r="A666" s="311" t="s">
        <v>3610</v>
      </c>
      <c r="B666" s="306" t="s">
        <v>3611</v>
      </c>
      <c r="C666" s="312">
        <v>40000000</v>
      </c>
      <c r="D666" s="312">
        <v>40000000</v>
      </c>
    </row>
    <row r="667" spans="1:4" x14ac:dyDescent="0.25">
      <c r="A667" s="311" t="s">
        <v>3612</v>
      </c>
      <c r="B667" s="306" t="s">
        <v>3613</v>
      </c>
      <c r="C667" s="312">
        <v>15000000</v>
      </c>
      <c r="D667" s="312">
        <v>15000000</v>
      </c>
    </row>
    <row r="668" spans="1:4" x14ac:dyDescent="0.25">
      <c r="A668" s="311"/>
      <c r="B668" s="314" t="s">
        <v>3614</v>
      </c>
      <c r="C668" s="312"/>
      <c r="D668" s="312"/>
    </row>
    <row r="669" spans="1:4" x14ac:dyDescent="0.25">
      <c r="A669" s="311" t="s">
        <v>3615</v>
      </c>
      <c r="B669" s="306" t="s">
        <v>3616</v>
      </c>
      <c r="C669" s="312">
        <v>30000000</v>
      </c>
      <c r="D669" s="312">
        <v>30000000</v>
      </c>
    </row>
    <row r="670" spans="1:4" x14ac:dyDescent="0.25">
      <c r="A670" s="311" t="s">
        <v>3617</v>
      </c>
      <c r="B670" s="306" t="s">
        <v>3611</v>
      </c>
      <c r="C670" s="312">
        <v>25000000</v>
      </c>
      <c r="D670" s="312">
        <v>25000000</v>
      </c>
    </row>
    <row r="671" spans="1:4" x14ac:dyDescent="0.25">
      <c r="A671" s="311" t="s">
        <v>3618</v>
      </c>
      <c r="B671" s="306" t="s">
        <v>3619</v>
      </c>
      <c r="C671" s="312">
        <v>15000000</v>
      </c>
      <c r="D671" s="312">
        <v>15000000</v>
      </c>
    </row>
    <row r="672" spans="1:4" x14ac:dyDescent="0.25">
      <c r="A672" s="311">
        <v>4030020</v>
      </c>
      <c r="B672" s="306" t="s">
        <v>3620</v>
      </c>
      <c r="C672" s="312">
        <v>5000000</v>
      </c>
      <c r="D672" s="312">
        <v>5000000</v>
      </c>
    </row>
    <row r="673" spans="1:4" x14ac:dyDescent="0.25">
      <c r="A673" s="311"/>
      <c r="B673" s="314" t="s">
        <v>3621</v>
      </c>
      <c r="C673" s="312"/>
      <c r="D673" s="312"/>
    </row>
    <row r="674" spans="1:4" x14ac:dyDescent="0.25">
      <c r="A674" s="311" t="s">
        <v>3622</v>
      </c>
      <c r="B674" s="306" t="s">
        <v>3623</v>
      </c>
      <c r="C674" s="357">
        <v>5000000</v>
      </c>
      <c r="D674" s="357">
        <v>5000000</v>
      </c>
    </row>
    <row r="675" spans="1:4" x14ac:dyDescent="0.25">
      <c r="A675" s="311" t="s">
        <v>3624</v>
      </c>
      <c r="B675" s="306" t="s">
        <v>3625</v>
      </c>
      <c r="C675" s="357">
        <v>5000000</v>
      </c>
      <c r="D675" s="357">
        <v>5000000</v>
      </c>
    </row>
    <row r="676" spans="1:4" x14ac:dyDescent="0.25">
      <c r="A676" s="311" t="s">
        <v>3626</v>
      </c>
      <c r="B676" s="306" t="s">
        <v>3627</v>
      </c>
      <c r="C676" s="357">
        <v>6800000</v>
      </c>
      <c r="D676" s="357">
        <v>7000000</v>
      </c>
    </row>
    <row r="677" spans="1:4" x14ac:dyDescent="0.25">
      <c r="A677" s="311"/>
      <c r="B677" s="314" t="s">
        <v>3628</v>
      </c>
      <c r="C677" s="312"/>
      <c r="D677" s="312"/>
    </row>
    <row r="678" spans="1:4" x14ac:dyDescent="0.25">
      <c r="A678" s="311" t="s">
        <v>3629</v>
      </c>
      <c r="B678" s="306" t="s">
        <v>3616</v>
      </c>
      <c r="C678" s="312">
        <v>3000000</v>
      </c>
      <c r="D678" s="312">
        <v>3000000</v>
      </c>
    </row>
    <row r="679" spans="1:4" x14ac:dyDescent="0.25">
      <c r="A679" s="311" t="s">
        <v>3630</v>
      </c>
      <c r="B679" s="306" t="s">
        <v>3625</v>
      </c>
      <c r="C679" s="312">
        <v>3000000</v>
      </c>
      <c r="D679" s="312">
        <v>3000000</v>
      </c>
    </row>
    <row r="680" spans="1:4" x14ac:dyDescent="0.25">
      <c r="A680" s="311" t="s">
        <v>3631</v>
      </c>
      <c r="B680" s="306" t="s">
        <v>3613</v>
      </c>
      <c r="C680" s="312">
        <v>2000000</v>
      </c>
      <c r="D680" s="312">
        <v>2000000</v>
      </c>
    </row>
    <row r="681" spans="1:4" x14ac:dyDescent="0.25">
      <c r="A681" s="311">
        <v>4030023</v>
      </c>
      <c r="B681" s="306" t="s">
        <v>3632</v>
      </c>
      <c r="C681" s="312">
        <v>8000000</v>
      </c>
      <c r="D681" s="312">
        <v>8000000</v>
      </c>
    </row>
    <row r="682" spans="1:4" x14ac:dyDescent="0.25">
      <c r="A682" s="311"/>
      <c r="B682" s="314" t="s">
        <v>3633</v>
      </c>
    </row>
    <row r="683" spans="1:4" x14ac:dyDescent="0.25">
      <c r="A683" s="311" t="s">
        <v>3634</v>
      </c>
      <c r="B683" s="306" t="s">
        <v>3616</v>
      </c>
      <c r="C683" s="357">
        <v>2000000</v>
      </c>
      <c r="D683" s="357">
        <v>2000000</v>
      </c>
    </row>
    <row r="684" spans="1:4" x14ac:dyDescent="0.25">
      <c r="A684" s="311" t="s">
        <v>3635</v>
      </c>
      <c r="B684" s="306" t="s">
        <v>3625</v>
      </c>
      <c r="C684" s="312">
        <v>2000000</v>
      </c>
      <c r="D684" s="312">
        <v>2000000</v>
      </c>
    </row>
    <row r="685" spans="1:4" x14ac:dyDescent="0.25">
      <c r="A685" s="311" t="s">
        <v>3636</v>
      </c>
      <c r="B685" s="306" t="s">
        <v>3613</v>
      </c>
      <c r="C685" s="312">
        <v>9000000</v>
      </c>
      <c r="D685" s="312">
        <v>9000000</v>
      </c>
    </row>
    <row r="686" spans="1:4" x14ac:dyDescent="0.25">
      <c r="A686" s="311">
        <v>4030025</v>
      </c>
      <c r="B686" s="306" t="s">
        <v>3637</v>
      </c>
      <c r="C686" s="312">
        <v>100000000</v>
      </c>
      <c r="D686" s="312">
        <v>119000000</v>
      </c>
    </row>
    <row r="687" spans="1:4" ht="15.75" thickBot="1" x14ac:dyDescent="0.3">
      <c r="A687" s="311"/>
      <c r="B687" s="309" t="s">
        <v>50</v>
      </c>
      <c r="C687" s="342">
        <f>SUM(C661:C686)</f>
        <v>320800000</v>
      </c>
      <c r="D687" s="342">
        <f>SUM(D661:D686)</f>
        <v>340000000</v>
      </c>
    </row>
    <row r="688" spans="1:4" x14ac:dyDescent="0.25">
      <c r="A688" s="311"/>
      <c r="B688" s="309"/>
      <c r="C688" s="343"/>
      <c r="D688" s="343"/>
    </row>
    <row r="689" spans="1:4" x14ac:dyDescent="0.25">
      <c r="A689" s="311"/>
      <c r="B689" s="314" t="s">
        <v>1873</v>
      </c>
      <c r="C689" s="306"/>
      <c r="D689" s="306"/>
    </row>
    <row r="690" spans="1:4" x14ac:dyDescent="0.25">
      <c r="A690" s="311">
        <v>4030026</v>
      </c>
      <c r="B690" s="306" t="s">
        <v>3638</v>
      </c>
      <c r="C690" s="312">
        <v>4000000</v>
      </c>
      <c r="D690" s="312">
        <v>5000000</v>
      </c>
    </row>
    <row r="691" spans="1:4" x14ac:dyDescent="0.25">
      <c r="A691" s="311">
        <v>4030027</v>
      </c>
      <c r="B691" s="306" t="s">
        <v>3639</v>
      </c>
      <c r="C691" s="312">
        <v>2000000</v>
      </c>
      <c r="D691" s="312">
        <v>0</v>
      </c>
    </row>
    <row r="692" spans="1:4" x14ac:dyDescent="0.25">
      <c r="A692" s="311">
        <v>4030028</v>
      </c>
      <c r="B692" s="306" t="s">
        <v>3640</v>
      </c>
      <c r="C692" s="312">
        <v>10000000</v>
      </c>
      <c r="D692" s="312">
        <v>10000000</v>
      </c>
    </row>
    <row r="693" spans="1:4" ht="15.75" thickBot="1" x14ac:dyDescent="0.3">
      <c r="A693" s="311"/>
      <c r="B693" s="309" t="s">
        <v>50</v>
      </c>
      <c r="C693" s="342">
        <f>SUM(C690:C692)</f>
        <v>16000000</v>
      </c>
      <c r="D693" s="342">
        <f>SUM(D690:D692)</f>
        <v>15000000</v>
      </c>
    </row>
    <row r="694" spans="1:4" x14ac:dyDescent="0.25">
      <c r="A694" s="311"/>
      <c r="B694" s="309"/>
      <c r="C694" s="343"/>
      <c r="D694" s="343"/>
    </row>
    <row r="695" spans="1:4" x14ac:dyDescent="0.25">
      <c r="A695" s="311"/>
      <c r="B695" s="309"/>
      <c r="C695" s="343"/>
      <c r="D695" s="343"/>
    </row>
    <row r="696" spans="1:4" x14ac:dyDescent="0.25">
      <c r="A696" s="311"/>
      <c r="B696" s="309"/>
      <c r="C696" s="343"/>
      <c r="D696" s="343"/>
    </row>
    <row r="697" spans="1:4" x14ac:dyDescent="0.25">
      <c r="A697" s="311"/>
      <c r="B697" s="309"/>
      <c r="C697" s="343"/>
      <c r="D697" s="343"/>
    </row>
    <row r="698" spans="1:4" ht="18" x14ac:dyDescent="0.25">
      <c r="A698" s="311">
        <v>16</v>
      </c>
      <c r="B698" s="334" t="s">
        <v>3188</v>
      </c>
      <c r="C698" s="306"/>
    </row>
    <row r="699" spans="1:4" ht="15.75" x14ac:dyDescent="0.25">
      <c r="A699" s="311"/>
      <c r="B699" s="5" t="s">
        <v>3189</v>
      </c>
      <c r="C699" s="306"/>
      <c r="D699" s="306"/>
    </row>
    <row r="700" spans="1:4" ht="15.75" x14ac:dyDescent="0.25">
      <c r="A700" s="311"/>
      <c r="B700" s="5" t="s">
        <v>3598</v>
      </c>
      <c r="C700" s="306"/>
      <c r="D700" s="306"/>
    </row>
    <row r="701" spans="1:4" x14ac:dyDescent="0.25">
      <c r="A701" s="311"/>
      <c r="B701" s="306"/>
      <c r="C701" s="306"/>
      <c r="D701" s="306"/>
    </row>
    <row r="702" spans="1:4" x14ac:dyDescent="0.25">
      <c r="A702" s="321" t="s">
        <v>3169</v>
      </c>
      <c r="B702" s="321" t="s">
        <v>3168</v>
      </c>
      <c r="C702" s="323" t="s">
        <v>3170</v>
      </c>
      <c r="D702" s="323" t="s">
        <v>3170</v>
      </c>
    </row>
    <row r="703" spans="1:4" x14ac:dyDescent="0.25">
      <c r="A703" s="314" t="s">
        <v>3171</v>
      </c>
      <c r="B703" s="314"/>
      <c r="C703" s="324" t="s">
        <v>3172</v>
      </c>
      <c r="D703" s="324" t="s">
        <v>3172</v>
      </c>
    </row>
    <row r="704" spans="1:4" x14ac:dyDescent="0.25">
      <c r="A704" s="309"/>
      <c r="B704" s="314"/>
      <c r="C704" s="309">
        <v>2011</v>
      </c>
      <c r="D704" s="309">
        <v>2012</v>
      </c>
    </row>
    <row r="705" spans="1:4" ht="15.75" thickBot="1" x14ac:dyDescent="0.3">
      <c r="A705" s="350"/>
      <c r="B705" s="325"/>
      <c r="C705" s="326" t="s">
        <v>8</v>
      </c>
      <c r="D705" s="326" t="s">
        <v>8</v>
      </c>
    </row>
    <row r="707" spans="1:4" x14ac:dyDescent="0.25">
      <c r="A707" s="311"/>
      <c r="B707" s="314" t="s">
        <v>3641</v>
      </c>
      <c r="C707" s="306"/>
      <c r="D707" s="306"/>
    </row>
    <row r="708" spans="1:4" x14ac:dyDescent="0.25">
      <c r="A708" s="311">
        <v>4030029</v>
      </c>
      <c r="B708" s="306" t="s">
        <v>3642</v>
      </c>
      <c r="C708" s="312"/>
      <c r="D708" s="312"/>
    </row>
    <row r="709" spans="1:4" x14ac:dyDescent="0.25">
      <c r="A709" s="311"/>
      <c r="B709" s="306" t="s">
        <v>3643</v>
      </c>
      <c r="C709" s="312">
        <v>3300000</v>
      </c>
      <c r="D709" s="312">
        <v>0</v>
      </c>
    </row>
    <row r="710" spans="1:4" x14ac:dyDescent="0.25">
      <c r="A710" s="311">
        <v>4030030</v>
      </c>
      <c r="B710" s="306" t="s">
        <v>3644</v>
      </c>
      <c r="C710" s="312">
        <v>0</v>
      </c>
      <c r="D710" s="312">
        <v>0</v>
      </c>
    </row>
    <row r="711" spans="1:4" x14ac:dyDescent="0.25">
      <c r="A711" s="311">
        <v>4030031</v>
      </c>
      <c r="B711" s="306" t="s">
        <v>3645</v>
      </c>
      <c r="C711" s="312">
        <v>0</v>
      </c>
      <c r="D711" s="312">
        <v>0</v>
      </c>
    </row>
    <row r="712" spans="1:4" x14ac:dyDescent="0.25">
      <c r="A712" s="311"/>
      <c r="B712" s="306"/>
      <c r="C712" s="312"/>
      <c r="D712" s="312"/>
    </row>
    <row r="713" spans="1:4" ht="15.75" thickBot="1" x14ac:dyDescent="0.3">
      <c r="A713" s="311"/>
      <c r="B713" s="309" t="s">
        <v>50</v>
      </c>
      <c r="C713" s="342">
        <f>SUM(C707:C712)</f>
        <v>3300000</v>
      </c>
      <c r="D713" s="342">
        <f>SUM(D707:D712)</f>
        <v>0</v>
      </c>
    </row>
    <row r="714" spans="1:4" x14ac:dyDescent="0.25">
      <c r="A714" s="311"/>
      <c r="B714" s="306"/>
      <c r="C714" s="306"/>
      <c r="D714" s="306"/>
    </row>
    <row r="715" spans="1:4" x14ac:dyDescent="0.25">
      <c r="A715" s="311"/>
      <c r="B715" s="310" t="s">
        <v>3646</v>
      </c>
      <c r="C715" s="306"/>
      <c r="D715" s="306"/>
    </row>
    <row r="716" spans="1:4" x14ac:dyDescent="0.25">
      <c r="A716" s="311">
        <v>4030032</v>
      </c>
      <c r="B716" s="306" t="s">
        <v>3647</v>
      </c>
      <c r="C716" s="312">
        <v>50000</v>
      </c>
      <c r="D716" s="312">
        <v>40000</v>
      </c>
    </row>
    <row r="717" spans="1:4" x14ac:dyDescent="0.25">
      <c r="A717" s="311" t="s">
        <v>3648</v>
      </c>
      <c r="B717" s="306" t="s">
        <v>3649</v>
      </c>
      <c r="C717" s="312">
        <v>50000</v>
      </c>
      <c r="D717" s="312">
        <v>40000</v>
      </c>
    </row>
    <row r="718" spans="1:4" x14ac:dyDescent="0.25">
      <c r="A718" s="311">
        <v>4030033</v>
      </c>
      <c r="B718" s="306" t="s">
        <v>3650</v>
      </c>
      <c r="C718" s="312">
        <v>250000</v>
      </c>
      <c r="D718" s="312">
        <v>200000</v>
      </c>
    </row>
    <row r="719" spans="1:4" x14ac:dyDescent="0.25">
      <c r="A719" s="311">
        <v>4030034</v>
      </c>
      <c r="B719" s="306" t="s">
        <v>3651</v>
      </c>
      <c r="C719" s="312">
        <v>50000</v>
      </c>
      <c r="D719" s="312">
        <v>30000</v>
      </c>
    </row>
    <row r="720" spans="1:4" x14ac:dyDescent="0.25">
      <c r="A720" s="311">
        <v>4030035</v>
      </c>
      <c r="B720" s="306" t="s">
        <v>3652</v>
      </c>
      <c r="C720" s="312">
        <v>50000</v>
      </c>
      <c r="D720" s="312">
        <v>40000</v>
      </c>
    </row>
    <row r="721" spans="1:4" x14ac:dyDescent="0.25">
      <c r="A721" s="311"/>
      <c r="B721" s="306"/>
      <c r="C721" s="312"/>
      <c r="D721" s="312"/>
    </row>
    <row r="722" spans="1:4" ht="15.75" thickBot="1" x14ac:dyDescent="0.3">
      <c r="A722" s="311"/>
      <c r="B722" s="309" t="s">
        <v>50</v>
      </c>
      <c r="C722" s="342">
        <f>SUM(C716:C721)</f>
        <v>450000</v>
      </c>
      <c r="D722" s="342">
        <f>SUM(D716:D721)</f>
        <v>350000</v>
      </c>
    </row>
    <row r="723" spans="1:4" x14ac:dyDescent="0.25">
      <c r="A723" s="311"/>
      <c r="B723" s="306"/>
      <c r="C723" s="318"/>
      <c r="D723" s="318"/>
    </row>
    <row r="724" spans="1:4" x14ac:dyDescent="0.25">
      <c r="A724" s="311"/>
      <c r="B724" s="310" t="s">
        <v>3653</v>
      </c>
      <c r="C724" s="306"/>
      <c r="D724" s="306"/>
    </row>
    <row r="725" spans="1:4" x14ac:dyDescent="0.25">
      <c r="A725" s="311">
        <v>4030036</v>
      </c>
      <c r="B725" s="306" t="s">
        <v>3654</v>
      </c>
      <c r="C725" s="312">
        <v>10000000</v>
      </c>
      <c r="D725" s="312">
        <v>7350000</v>
      </c>
    </row>
    <row r="726" spans="1:4" x14ac:dyDescent="0.25">
      <c r="A726" s="311" t="s">
        <v>3655</v>
      </c>
      <c r="B726" s="306" t="s">
        <v>3656</v>
      </c>
      <c r="C726" s="312">
        <v>10000000</v>
      </c>
      <c r="D726" s="312">
        <v>7350000</v>
      </c>
    </row>
    <row r="727" spans="1:4" x14ac:dyDescent="0.25">
      <c r="A727" s="311">
        <v>4030037</v>
      </c>
      <c r="B727" s="306" t="s">
        <v>3657</v>
      </c>
      <c r="C727" s="312">
        <v>30000000</v>
      </c>
      <c r="D727" s="312">
        <v>20926500</v>
      </c>
    </row>
    <row r="728" spans="1:4" x14ac:dyDescent="0.25">
      <c r="A728" s="311">
        <v>4030038</v>
      </c>
      <c r="B728" s="306" t="s">
        <v>3658</v>
      </c>
      <c r="C728" s="335">
        <v>500000</v>
      </c>
      <c r="D728" s="335">
        <v>73500</v>
      </c>
    </row>
    <row r="729" spans="1:4" ht="15.75" thickBot="1" x14ac:dyDescent="0.3">
      <c r="A729" s="311"/>
      <c r="B729" s="309" t="s">
        <v>50</v>
      </c>
      <c r="C729" s="342">
        <f>SUM(C725:C728)</f>
        <v>50500000</v>
      </c>
      <c r="D729" s="342">
        <f>SUM(D725:D728)</f>
        <v>35700000</v>
      </c>
    </row>
    <row r="730" spans="1:4" x14ac:dyDescent="0.25">
      <c r="A730" s="311"/>
      <c r="B730" s="309"/>
      <c r="C730" s="343"/>
      <c r="D730" s="343"/>
    </row>
    <row r="731" spans="1:4" x14ac:dyDescent="0.25">
      <c r="A731" s="311"/>
      <c r="B731" s="314" t="s">
        <v>3659</v>
      </c>
      <c r="C731" s="306"/>
      <c r="D731" s="306"/>
    </row>
    <row r="732" spans="1:4" x14ac:dyDescent="0.25">
      <c r="A732" s="311">
        <v>4030039</v>
      </c>
      <c r="B732" s="306" t="s">
        <v>3637</v>
      </c>
      <c r="C732" s="335">
        <v>500000</v>
      </c>
      <c r="D732" s="335">
        <v>600000</v>
      </c>
    </row>
    <row r="733" spans="1:4" ht="15.75" thickBot="1" x14ac:dyDescent="0.3">
      <c r="A733" s="311"/>
      <c r="B733" s="309" t="s">
        <v>50</v>
      </c>
      <c r="C733" s="342">
        <f>SUM(C732)</f>
        <v>500000</v>
      </c>
      <c r="D733" s="342">
        <f>SUM(D732)</f>
        <v>600000</v>
      </c>
    </row>
    <row r="734" spans="1:4" x14ac:dyDescent="0.25">
      <c r="A734" s="311"/>
      <c r="B734" s="306"/>
      <c r="C734" s="306"/>
      <c r="D734" s="306"/>
    </row>
    <row r="735" spans="1:4" x14ac:dyDescent="0.25">
      <c r="A735" s="311"/>
      <c r="B735" s="314" t="s">
        <v>3097</v>
      </c>
      <c r="C735" s="306"/>
      <c r="D735" s="306"/>
    </row>
    <row r="736" spans="1:4" x14ac:dyDescent="0.25">
      <c r="A736" s="311">
        <v>4030040</v>
      </c>
      <c r="B736" s="33" t="s">
        <v>3660</v>
      </c>
      <c r="D736" s="335"/>
    </row>
    <row r="737" spans="1:4" x14ac:dyDescent="0.25">
      <c r="A737" s="311"/>
      <c r="B737" s="33" t="s">
        <v>3661</v>
      </c>
      <c r="C737" s="335"/>
      <c r="D737" s="335"/>
    </row>
    <row r="738" spans="1:4" x14ac:dyDescent="0.25">
      <c r="A738" s="311"/>
      <c r="B738" s="33" t="s">
        <v>3662</v>
      </c>
      <c r="C738" s="335">
        <v>0</v>
      </c>
      <c r="D738" s="335">
        <v>1000000</v>
      </c>
    </row>
    <row r="739" spans="1:4" ht="15.75" thickBot="1" x14ac:dyDescent="0.3">
      <c r="A739" s="311"/>
      <c r="B739" s="309" t="s">
        <v>50</v>
      </c>
      <c r="C739" s="342">
        <f>SUM(C738)</f>
        <v>0</v>
      </c>
      <c r="D739" s="342">
        <f>SUM(D738)</f>
        <v>1000000</v>
      </c>
    </row>
    <row r="740" spans="1:4" x14ac:dyDescent="0.25">
      <c r="A740" s="311"/>
      <c r="B740" s="306"/>
      <c r="C740" s="335"/>
      <c r="D740" s="335"/>
    </row>
    <row r="741" spans="1:4" x14ac:dyDescent="0.25">
      <c r="A741" s="311"/>
      <c r="B741" s="314" t="s">
        <v>2069</v>
      </c>
      <c r="C741" s="306"/>
      <c r="D741" s="306"/>
    </row>
    <row r="742" spans="1:4" x14ac:dyDescent="0.25">
      <c r="A742" s="311">
        <v>4030041</v>
      </c>
      <c r="B742" s="306" t="s">
        <v>3663</v>
      </c>
      <c r="C742" s="312">
        <v>0</v>
      </c>
      <c r="D742" s="312">
        <v>4400000</v>
      </c>
    </row>
    <row r="743" spans="1:4" x14ac:dyDescent="0.25">
      <c r="A743" s="311">
        <v>4030042</v>
      </c>
      <c r="B743" s="306" t="s">
        <v>3664</v>
      </c>
      <c r="C743" s="312">
        <v>0</v>
      </c>
      <c r="D743" s="312">
        <v>100000</v>
      </c>
    </row>
    <row r="744" spans="1:4" x14ac:dyDescent="0.25">
      <c r="A744" s="311">
        <v>4030043</v>
      </c>
      <c r="B744" s="306" t="s">
        <v>3665</v>
      </c>
      <c r="C744" s="312">
        <v>0</v>
      </c>
      <c r="D744" s="312">
        <v>500000</v>
      </c>
    </row>
    <row r="745" spans="1:4" ht="15.75" thickBot="1" x14ac:dyDescent="0.3">
      <c r="A745" s="311"/>
      <c r="B745" s="309" t="s">
        <v>50</v>
      </c>
      <c r="C745" s="342">
        <f>SUM(C742:C744)</f>
        <v>0</v>
      </c>
      <c r="D745" s="342">
        <f>SUM(D742:D744)</f>
        <v>5000000</v>
      </c>
    </row>
    <row r="746" spans="1:4" x14ac:dyDescent="0.25">
      <c r="A746" s="311"/>
      <c r="B746" s="306"/>
      <c r="C746" s="307"/>
      <c r="D746" s="306"/>
    </row>
    <row r="747" spans="1:4" x14ac:dyDescent="0.25">
      <c r="A747" s="311"/>
      <c r="B747" s="306"/>
      <c r="C747" s="307"/>
      <c r="D747" s="306"/>
    </row>
    <row r="748" spans="1:4" ht="15.75" thickBot="1" x14ac:dyDescent="0.3">
      <c r="A748" s="311"/>
      <c r="B748" s="309" t="s">
        <v>3666</v>
      </c>
      <c r="C748" s="331">
        <f>SUM(C614+C620+C625+C643+C658+C687+C693+C713+C722+C729+C738+C732+C745)</f>
        <v>1307551000</v>
      </c>
      <c r="D748" s="331">
        <f>SUM(D614+D620+D625+D643+D658+D687+D693+D713+D722+D729+D739+D733+D745)</f>
        <v>1355170000</v>
      </c>
    </row>
    <row r="749" spans="1:4" x14ac:dyDescent="0.25">
      <c r="A749" s="311"/>
      <c r="B749" s="306"/>
      <c r="C749" s="307"/>
      <c r="D749" s="306"/>
    </row>
    <row r="750" spans="1:4" x14ac:dyDescent="0.25">
      <c r="A750" s="311"/>
      <c r="B750" s="306"/>
      <c r="C750" s="306"/>
      <c r="D750" s="306"/>
    </row>
    <row r="751" spans="1:4" ht="18" x14ac:dyDescent="0.25">
      <c r="A751" s="311"/>
      <c r="B751" s="334" t="s">
        <v>3188</v>
      </c>
      <c r="D751" s="311">
        <v>17</v>
      </c>
    </row>
    <row r="752" spans="1:4" ht="15.75" x14ac:dyDescent="0.25">
      <c r="A752" s="311"/>
      <c r="B752" s="5" t="s">
        <v>3189</v>
      </c>
      <c r="D752" s="306"/>
    </row>
    <row r="753" spans="1:4" ht="15.75" x14ac:dyDescent="0.25">
      <c r="A753" s="311"/>
      <c r="B753" s="5" t="s">
        <v>3667</v>
      </c>
      <c r="D753" s="306"/>
    </row>
    <row r="754" spans="1:4" x14ac:dyDescent="0.25">
      <c r="A754" s="311"/>
      <c r="B754" s="306"/>
      <c r="C754" s="306"/>
      <c r="D754" s="306"/>
    </row>
    <row r="755" spans="1:4" x14ac:dyDescent="0.25">
      <c r="A755" s="321" t="s">
        <v>3169</v>
      </c>
      <c r="B755" s="321" t="s">
        <v>3168</v>
      </c>
      <c r="C755" s="323" t="s">
        <v>3170</v>
      </c>
      <c r="D755" s="323" t="s">
        <v>3170</v>
      </c>
    </row>
    <row r="756" spans="1:4" x14ac:dyDescent="0.25">
      <c r="A756" s="314" t="s">
        <v>3171</v>
      </c>
      <c r="B756" s="314"/>
      <c r="C756" s="324" t="s">
        <v>3172</v>
      </c>
      <c r="D756" s="324" t="s">
        <v>3172</v>
      </c>
    </row>
    <row r="757" spans="1:4" x14ac:dyDescent="0.25">
      <c r="A757" s="309"/>
      <c r="B757" s="314"/>
      <c r="C757" s="309">
        <v>2011</v>
      </c>
      <c r="D757" s="309">
        <v>2012</v>
      </c>
    </row>
    <row r="758" spans="1:4" ht="15.75" thickBot="1" x14ac:dyDescent="0.3">
      <c r="A758" s="350"/>
      <c r="B758" s="325"/>
      <c r="C758" s="326" t="s">
        <v>8</v>
      </c>
      <c r="D758" s="326" t="s">
        <v>8</v>
      </c>
    </row>
    <row r="759" spans="1:4" x14ac:dyDescent="0.25">
      <c r="A759" s="309"/>
      <c r="B759" s="310" t="s">
        <v>3668</v>
      </c>
      <c r="C759" s="309"/>
      <c r="D759" s="309"/>
    </row>
    <row r="760" spans="1:4" x14ac:dyDescent="0.25">
      <c r="A760" s="309"/>
      <c r="B760" s="310" t="s">
        <v>3669</v>
      </c>
      <c r="C760" s="309"/>
      <c r="D760" s="309"/>
    </row>
    <row r="761" spans="1:4" x14ac:dyDescent="0.25">
      <c r="A761" s="311">
        <v>4040001</v>
      </c>
      <c r="B761" s="306" t="s">
        <v>3670</v>
      </c>
      <c r="C761" s="312">
        <v>0</v>
      </c>
      <c r="D761" s="312">
        <v>0</v>
      </c>
    </row>
    <row r="762" spans="1:4" ht="15.75" thickBot="1" x14ac:dyDescent="0.3">
      <c r="A762" s="309"/>
      <c r="B762" s="309" t="s">
        <v>1470</v>
      </c>
      <c r="C762" s="331">
        <f>SUM(C760:C761)</f>
        <v>0</v>
      </c>
      <c r="D762" s="331">
        <f>SUM(D760:D761)</f>
        <v>0</v>
      </c>
    </row>
    <row r="763" spans="1:4" x14ac:dyDescent="0.25">
      <c r="A763" s="309"/>
      <c r="B763" s="309"/>
      <c r="C763" s="319"/>
      <c r="D763" s="319"/>
    </row>
    <row r="764" spans="1:4" x14ac:dyDescent="0.25">
      <c r="A764" s="309"/>
      <c r="B764" s="310" t="s">
        <v>3671</v>
      </c>
      <c r="C764" s="306"/>
      <c r="D764" s="306"/>
    </row>
    <row r="765" spans="1:4" x14ac:dyDescent="0.25">
      <c r="B765" s="314" t="s">
        <v>3672</v>
      </c>
      <c r="C765" s="312"/>
      <c r="D765" s="312"/>
    </row>
    <row r="766" spans="1:4" x14ac:dyDescent="0.25">
      <c r="A766" s="311">
        <v>4040002</v>
      </c>
      <c r="B766" s="306" t="s">
        <v>3673</v>
      </c>
      <c r="C766" s="312">
        <v>2000000</v>
      </c>
      <c r="D766" s="312">
        <v>2000000</v>
      </c>
    </row>
    <row r="767" spans="1:4" x14ac:dyDescent="0.25">
      <c r="A767" s="311">
        <v>4040003</v>
      </c>
      <c r="B767" s="306" t="s">
        <v>3674</v>
      </c>
      <c r="C767" s="312">
        <v>8000000</v>
      </c>
      <c r="D767" s="312">
        <v>1500000</v>
      </c>
    </row>
    <row r="768" spans="1:4" x14ac:dyDescent="0.25">
      <c r="A768" s="311">
        <v>4040004</v>
      </c>
      <c r="B768" s="306" t="s">
        <v>3675</v>
      </c>
      <c r="C768" s="312">
        <v>20000000</v>
      </c>
      <c r="D768" s="312">
        <v>20000000</v>
      </c>
    </row>
    <row r="769" spans="1:4" x14ac:dyDescent="0.25">
      <c r="A769" s="311">
        <v>4040005</v>
      </c>
      <c r="B769" s="306" t="s">
        <v>3676</v>
      </c>
      <c r="C769" s="312">
        <v>18000000</v>
      </c>
      <c r="D769" s="312">
        <v>18000000</v>
      </c>
    </row>
    <row r="770" spans="1:4" x14ac:dyDescent="0.25">
      <c r="A770" s="311">
        <v>4040006</v>
      </c>
      <c r="B770" s="306" t="s">
        <v>3677</v>
      </c>
      <c r="C770" s="312">
        <v>100000</v>
      </c>
      <c r="D770" s="312">
        <v>100000</v>
      </c>
    </row>
    <row r="771" spans="1:4" x14ac:dyDescent="0.25">
      <c r="A771" s="311">
        <v>4040007</v>
      </c>
      <c r="B771" s="306" t="s">
        <v>3678</v>
      </c>
      <c r="C771" s="312">
        <v>0</v>
      </c>
      <c r="D771" s="312"/>
    </row>
    <row r="772" spans="1:4" x14ac:dyDescent="0.25">
      <c r="A772" s="311">
        <v>4040008</v>
      </c>
      <c r="B772" s="306" t="s">
        <v>3679</v>
      </c>
      <c r="C772" s="312"/>
      <c r="D772" s="312"/>
    </row>
    <row r="773" spans="1:4" x14ac:dyDescent="0.25">
      <c r="A773" s="311">
        <v>4040009</v>
      </c>
      <c r="B773" s="306" t="s">
        <v>3680</v>
      </c>
      <c r="C773" s="312">
        <v>3000000</v>
      </c>
      <c r="D773" s="312">
        <v>3000000</v>
      </c>
    </row>
    <row r="774" spans="1:4" x14ac:dyDescent="0.25">
      <c r="A774" s="311">
        <v>4040010</v>
      </c>
      <c r="B774" s="306" t="s">
        <v>3681</v>
      </c>
      <c r="C774" s="312">
        <v>200000</v>
      </c>
      <c r="D774" s="312">
        <v>140000</v>
      </c>
    </row>
    <row r="775" spans="1:4" x14ac:dyDescent="0.25">
      <c r="A775" s="311"/>
      <c r="B775" s="314" t="s">
        <v>3682</v>
      </c>
      <c r="C775" s="357"/>
      <c r="D775" s="357"/>
    </row>
    <row r="776" spans="1:4" x14ac:dyDescent="0.25">
      <c r="A776" s="311" t="s">
        <v>3683</v>
      </c>
      <c r="B776" s="306" t="s">
        <v>3684</v>
      </c>
      <c r="C776" s="312"/>
      <c r="D776" s="312"/>
    </row>
    <row r="777" spans="1:4" x14ac:dyDescent="0.25">
      <c r="A777" s="311" t="s">
        <v>3685</v>
      </c>
      <c r="B777" s="306" t="s">
        <v>3686</v>
      </c>
      <c r="C777" s="312">
        <v>500000</v>
      </c>
      <c r="D777" s="312">
        <v>350000</v>
      </c>
    </row>
    <row r="778" spans="1:4" x14ac:dyDescent="0.25">
      <c r="A778" s="311"/>
      <c r="B778" s="314" t="s">
        <v>3687</v>
      </c>
      <c r="C778" s="312"/>
      <c r="D778" s="312"/>
    </row>
    <row r="779" spans="1:4" x14ac:dyDescent="0.25">
      <c r="A779" s="311" t="s">
        <v>3688</v>
      </c>
      <c r="B779" s="306" t="s">
        <v>3689</v>
      </c>
      <c r="C779" s="312"/>
      <c r="D779" s="312"/>
    </row>
    <row r="780" spans="1:4" x14ac:dyDescent="0.25">
      <c r="A780" s="311" t="s">
        <v>3690</v>
      </c>
      <c r="B780" s="306" t="s">
        <v>3691</v>
      </c>
      <c r="C780" s="312">
        <v>1500000</v>
      </c>
      <c r="D780" s="312">
        <v>1500000</v>
      </c>
    </row>
    <row r="781" spans="1:4" x14ac:dyDescent="0.25">
      <c r="A781" s="311" t="s">
        <v>3692</v>
      </c>
      <c r="B781" s="306" t="s">
        <v>3693</v>
      </c>
      <c r="C781" s="312"/>
      <c r="D781" s="312"/>
    </row>
    <row r="782" spans="1:4" x14ac:dyDescent="0.25">
      <c r="A782" s="311" t="s">
        <v>3694</v>
      </c>
      <c r="B782" s="306" t="s">
        <v>3695</v>
      </c>
      <c r="C782" s="312">
        <v>0</v>
      </c>
      <c r="D782" s="312">
        <v>1000000</v>
      </c>
    </row>
    <row r="783" spans="1:4" x14ac:dyDescent="0.25">
      <c r="A783" s="311"/>
      <c r="B783" s="306"/>
      <c r="C783" s="312"/>
      <c r="D783" s="312"/>
    </row>
    <row r="784" spans="1:4" x14ac:dyDescent="0.25">
      <c r="A784" s="311"/>
      <c r="B784" s="314" t="s">
        <v>3696</v>
      </c>
      <c r="C784" s="312"/>
      <c r="D784" s="312"/>
    </row>
    <row r="785" spans="1:4" x14ac:dyDescent="0.25">
      <c r="A785" s="311" t="s">
        <v>3697</v>
      </c>
      <c r="B785" s="306" t="s">
        <v>3698</v>
      </c>
      <c r="C785" s="312"/>
      <c r="D785" s="312"/>
    </row>
    <row r="786" spans="1:4" x14ac:dyDescent="0.25">
      <c r="A786" s="311" t="s">
        <v>3699</v>
      </c>
      <c r="B786" s="306" t="s">
        <v>3700</v>
      </c>
      <c r="C786" s="312"/>
      <c r="D786" s="312"/>
    </row>
    <row r="787" spans="1:4" x14ac:dyDescent="0.25">
      <c r="A787" s="311" t="s">
        <v>3701</v>
      </c>
      <c r="B787" s="306" t="s">
        <v>3702</v>
      </c>
      <c r="C787" s="312">
        <v>15000000</v>
      </c>
      <c r="D787" s="312">
        <v>15000000</v>
      </c>
    </row>
    <row r="788" spans="1:4" x14ac:dyDescent="0.25">
      <c r="A788" s="311" t="s">
        <v>3703</v>
      </c>
      <c r="B788" s="306" t="s">
        <v>3704</v>
      </c>
      <c r="C788" s="312"/>
      <c r="D788" s="312"/>
    </row>
    <row r="789" spans="1:4" x14ac:dyDescent="0.25">
      <c r="A789" s="311" t="s">
        <v>3705</v>
      </c>
      <c r="B789" s="306" t="s">
        <v>3706</v>
      </c>
      <c r="C789" s="312"/>
      <c r="D789" s="312"/>
    </row>
    <row r="790" spans="1:4" x14ac:dyDescent="0.25">
      <c r="B790" s="314" t="s">
        <v>3707</v>
      </c>
    </row>
    <row r="791" spans="1:4" x14ac:dyDescent="0.25">
      <c r="A791" s="311">
        <v>4040014</v>
      </c>
      <c r="B791" s="306" t="s">
        <v>3708</v>
      </c>
      <c r="C791" s="312">
        <v>25000000</v>
      </c>
      <c r="D791" s="312">
        <v>25000000</v>
      </c>
    </row>
    <row r="792" spans="1:4" x14ac:dyDescent="0.25">
      <c r="A792" s="311"/>
      <c r="B792" s="314" t="s">
        <v>3709</v>
      </c>
      <c r="C792" s="312"/>
      <c r="D792" s="312"/>
    </row>
    <row r="793" spans="1:4" x14ac:dyDescent="0.25">
      <c r="A793" s="311">
        <v>4040015</v>
      </c>
      <c r="B793" s="306" t="s">
        <v>3710</v>
      </c>
    </row>
    <row r="794" spans="1:4" x14ac:dyDescent="0.25">
      <c r="A794" s="311"/>
      <c r="B794" s="306" t="s">
        <v>3711</v>
      </c>
      <c r="C794" s="312">
        <v>1000000</v>
      </c>
      <c r="D794" s="312">
        <v>1000000</v>
      </c>
    </row>
    <row r="795" spans="1:4" x14ac:dyDescent="0.25">
      <c r="A795" s="311">
        <v>4040016</v>
      </c>
      <c r="B795" s="306" t="s">
        <v>3712</v>
      </c>
      <c r="C795" s="312">
        <v>188300000</v>
      </c>
      <c r="D795" s="312">
        <v>183064500</v>
      </c>
    </row>
    <row r="796" spans="1:4" x14ac:dyDescent="0.25">
      <c r="A796" s="311">
        <v>4040017</v>
      </c>
      <c r="B796" s="306" t="s">
        <v>3713</v>
      </c>
      <c r="C796" s="312">
        <v>1365000000</v>
      </c>
      <c r="D796" s="312">
        <v>1300000000</v>
      </c>
    </row>
    <row r="797" spans="1:4" x14ac:dyDescent="0.25">
      <c r="A797" s="311" t="s">
        <v>3714</v>
      </c>
      <c r="B797" s="306" t="s">
        <v>3715</v>
      </c>
      <c r="C797" s="312"/>
      <c r="D797" s="312"/>
    </row>
    <row r="798" spans="1:4" ht="15.75" thickBot="1" x14ac:dyDescent="0.3">
      <c r="A798" s="311"/>
      <c r="B798" s="309" t="s">
        <v>1470</v>
      </c>
      <c r="C798" s="342">
        <f>SUM(C764:C796)</f>
        <v>1647600000</v>
      </c>
      <c r="D798" s="342">
        <f>SUM(D766:D797)</f>
        <v>1571654500</v>
      </c>
    </row>
    <row r="799" spans="1:4" x14ac:dyDescent="0.25">
      <c r="A799" s="311"/>
      <c r="B799" s="309"/>
      <c r="C799" s="343"/>
      <c r="D799" s="343"/>
    </row>
    <row r="800" spans="1:4" x14ac:dyDescent="0.25">
      <c r="A800" s="311"/>
      <c r="B800" s="309"/>
      <c r="C800" s="343"/>
      <c r="D800" s="343"/>
    </row>
    <row r="801" spans="1:4" ht="18" x14ac:dyDescent="0.25">
      <c r="A801" s="311">
        <v>18</v>
      </c>
      <c r="B801" s="334" t="s">
        <v>3188</v>
      </c>
      <c r="C801" s="306"/>
    </row>
    <row r="802" spans="1:4" ht="15.75" x14ac:dyDescent="0.25">
      <c r="A802" s="311"/>
      <c r="B802" s="5" t="s">
        <v>3189</v>
      </c>
      <c r="C802" s="306"/>
      <c r="D802" s="306"/>
    </row>
    <row r="803" spans="1:4" ht="15.75" x14ac:dyDescent="0.25">
      <c r="A803" s="311"/>
      <c r="B803" s="5" t="s">
        <v>3667</v>
      </c>
      <c r="C803" s="306"/>
      <c r="D803" s="306"/>
    </row>
    <row r="804" spans="1:4" x14ac:dyDescent="0.25">
      <c r="A804" s="311"/>
      <c r="B804" s="306"/>
      <c r="C804" s="306"/>
      <c r="D804" s="306"/>
    </row>
    <row r="805" spans="1:4" x14ac:dyDescent="0.25">
      <c r="A805" s="321" t="s">
        <v>3169</v>
      </c>
      <c r="B805" s="321" t="s">
        <v>3168</v>
      </c>
      <c r="C805" s="323" t="s">
        <v>3170</v>
      </c>
      <c r="D805" s="323" t="s">
        <v>3170</v>
      </c>
    </row>
    <row r="806" spans="1:4" x14ac:dyDescent="0.25">
      <c r="A806" s="314" t="s">
        <v>3171</v>
      </c>
      <c r="B806" s="314"/>
      <c r="C806" s="324" t="s">
        <v>3172</v>
      </c>
      <c r="D806" s="324" t="s">
        <v>3172</v>
      </c>
    </row>
    <row r="807" spans="1:4" x14ac:dyDescent="0.25">
      <c r="A807" s="309"/>
      <c r="B807" s="314"/>
      <c r="C807" s="309">
        <v>2011</v>
      </c>
      <c r="D807" s="309">
        <v>2012</v>
      </c>
    </row>
    <row r="808" spans="1:4" ht="15.75" thickBot="1" x14ac:dyDescent="0.3">
      <c r="A808" s="350"/>
      <c r="B808" s="325"/>
      <c r="C808" s="326" t="s">
        <v>8</v>
      </c>
      <c r="D808" s="326" t="s">
        <v>8</v>
      </c>
    </row>
    <row r="809" spans="1:4" x14ac:dyDescent="0.25">
      <c r="A809" s="311"/>
      <c r="B809" s="310" t="s">
        <v>3716</v>
      </c>
      <c r="C809" s="306"/>
      <c r="D809" s="306"/>
    </row>
    <row r="810" spans="1:4" x14ac:dyDescent="0.25">
      <c r="A810" s="311">
        <v>4040018</v>
      </c>
      <c r="B810" s="306" t="s">
        <v>3717</v>
      </c>
      <c r="C810" s="312">
        <v>0</v>
      </c>
      <c r="D810" s="312">
        <v>350000000</v>
      </c>
    </row>
    <row r="811" spans="1:4" ht="15.75" thickBot="1" x14ac:dyDescent="0.3">
      <c r="A811" s="311"/>
      <c r="B811" s="309" t="s">
        <v>50</v>
      </c>
      <c r="C811" s="342">
        <f>SUM(C809:C810)</f>
        <v>0</v>
      </c>
      <c r="D811" s="342">
        <f>SUM(D809:D810)</f>
        <v>350000000</v>
      </c>
    </row>
    <row r="812" spans="1:4" x14ac:dyDescent="0.25">
      <c r="A812" s="311"/>
      <c r="B812" s="309"/>
      <c r="C812" s="343"/>
      <c r="D812" s="343"/>
    </row>
    <row r="813" spans="1:4" x14ac:dyDescent="0.25">
      <c r="A813" s="311"/>
      <c r="B813" s="314" t="s">
        <v>3718</v>
      </c>
      <c r="C813" s="306"/>
      <c r="D813" s="306"/>
    </row>
    <row r="814" spans="1:4" x14ac:dyDescent="0.25">
      <c r="A814" s="311">
        <v>4040019</v>
      </c>
      <c r="B814" s="306" t="s">
        <v>3719</v>
      </c>
      <c r="C814" s="312">
        <v>2000000</v>
      </c>
      <c r="D814" s="312">
        <v>2000000</v>
      </c>
    </row>
    <row r="815" spans="1:4" ht="15.75" thickBot="1" x14ac:dyDescent="0.3">
      <c r="A815" s="311"/>
      <c r="B815" s="309" t="s">
        <v>50</v>
      </c>
      <c r="C815" s="342">
        <f>SUM(C813:C814)</f>
        <v>2000000</v>
      </c>
      <c r="D815" s="342">
        <f>SUM(D813:D814)</f>
        <v>2000000</v>
      </c>
    </row>
    <row r="816" spans="1:4" x14ac:dyDescent="0.25">
      <c r="A816" s="311"/>
      <c r="B816" s="306"/>
      <c r="C816" s="306"/>
      <c r="D816" s="306"/>
    </row>
    <row r="817" spans="1:4" x14ac:dyDescent="0.25">
      <c r="A817" s="311"/>
      <c r="B817" s="310" t="s">
        <v>3720</v>
      </c>
      <c r="C817" s="306"/>
      <c r="D817" s="306"/>
    </row>
    <row r="818" spans="1:4" x14ac:dyDescent="0.25">
      <c r="A818" s="311">
        <v>4040020</v>
      </c>
      <c r="B818" s="306" t="s">
        <v>3721</v>
      </c>
      <c r="C818" s="313">
        <v>0</v>
      </c>
      <c r="D818" s="313"/>
    </row>
    <row r="819" spans="1:4" x14ac:dyDescent="0.25">
      <c r="A819" s="311">
        <v>4040021</v>
      </c>
      <c r="B819" s="306" t="s">
        <v>3722</v>
      </c>
      <c r="C819" s="313">
        <v>2119000000</v>
      </c>
      <c r="D819" s="313">
        <v>900000000</v>
      </c>
    </row>
    <row r="820" spans="1:4" ht="15.75" thickBot="1" x14ac:dyDescent="0.3">
      <c r="A820" s="311"/>
      <c r="B820" s="309" t="s">
        <v>3723</v>
      </c>
      <c r="C820" s="342">
        <f>SUM(C818:C819)</f>
        <v>2119000000</v>
      </c>
      <c r="D820" s="342">
        <f>SUM(D818:D819)</f>
        <v>900000000</v>
      </c>
    </row>
    <row r="821" spans="1:4" x14ac:dyDescent="0.25">
      <c r="A821" s="311"/>
      <c r="B821" s="309"/>
      <c r="C821" s="343"/>
      <c r="D821" s="343"/>
    </row>
    <row r="822" spans="1:4" x14ac:dyDescent="0.25">
      <c r="A822" s="311"/>
      <c r="B822" s="310" t="s">
        <v>3191</v>
      </c>
      <c r="C822" s="306"/>
      <c r="D822" s="306"/>
    </row>
    <row r="823" spans="1:4" x14ac:dyDescent="0.25">
      <c r="A823" s="311">
        <v>4040022</v>
      </c>
      <c r="B823" s="306" t="s">
        <v>3724</v>
      </c>
      <c r="C823" s="313">
        <v>250000000</v>
      </c>
      <c r="D823" s="313">
        <v>200000000</v>
      </c>
    </row>
    <row r="824" spans="1:4" ht="15.75" thickBot="1" x14ac:dyDescent="0.3">
      <c r="A824" s="311"/>
      <c r="B824" s="309" t="s">
        <v>3723</v>
      </c>
      <c r="C824" s="342">
        <f>SUM(C822:C823)</f>
        <v>250000000</v>
      </c>
      <c r="D824" s="342">
        <f>SUM(D822:D823)</f>
        <v>200000000</v>
      </c>
    </row>
    <row r="825" spans="1:4" x14ac:dyDescent="0.25">
      <c r="A825" s="311"/>
      <c r="B825" s="309"/>
      <c r="C825" s="343"/>
      <c r="D825" s="343"/>
    </row>
    <row r="826" spans="1:4" x14ac:dyDescent="0.25">
      <c r="A826" s="311"/>
      <c r="B826" s="310" t="s">
        <v>2873</v>
      </c>
      <c r="C826" s="306"/>
      <c r="D826" s="306"/>
    </row>
    <row r="827" spans="1:4" x14ac:dyDescent="0.25">
      <c r="A827" s="311">
        <v>4040023</v>
      </c>
      <c r="B827" s="306" t="s">
        <v>3725</v>
      </c>
      <c r="C827" s="313">
        <v>4000000</v>
      </c>
      <c r="D827" s="313">
        <v>4000000</v>
      </c>
    </row>
    <row r="828" spans="1:4" x14ac:dyDescent="0.25">
      <c r="A828" s="311">
        <v>4040024</v>
      </c>
      <c r="B828" s="306" t="s">
        <v>3485</v>
      </c>
      <c r="C828" s="313">
        <v>5000000</v>
      </c>
      <c r="D828" s="313">
        <v>5000000</v>
      </c>
    </row>
    <row r="829" spans="1:4" x14ac:dyDescent="0.25">
      <c r="A829" s="311">
        <v>4040025</v>
      </c>
      <c r="B829" s="306" t="s">
        <v>3726</v>
      </c>
      <c r="C829" s="313">
        <v>1000000</v>
      </c>
      <c r="D829" s="313">
        <v>1000000</v>
      </c>
    </row>
    <row r="830" spans="1:4" x14ac:dyDescent="0.25">
      <c r="A830" s="311">
        <v>4040026</v>
      </c>
      <c r="B830" s="306" t="s">
        <v>3727</v>
      </c>
      <c r="C830" s="313">
        <v>1000000</v>
      </c>
      <c r="D830" s="313">
        <v>0</v>
      </c>
    </row>
    <row r="831" spans="1:4" x14ac:dyDescent="0.25">
      <c r="A831" s="311">
        <v>4040027</v>
      </c>
      <c r="B831" s="306" t="s">
        <v>3728</v>
      </c>
      <c r="C831" s="313">
        <v>5000000</v>
      </c>
      <c r="D831" s="313">
        <v>5000000</v>
      </c>
    </row>
    <row r="832" spans="1:4" x14ac:dyDescent="0.25">
      <c r="A832" s="311">
        <v>4040028</v>
      </c>
      <c r="B832" s="306" t="s">
        <v>3729</v>
      </c>
      <c r="C832" s="313">
        <v>3000000</v>
      </c>
      <c r="D832" s="313">
        <v>2000000</v>
      </c>
    </row>
    <row r="833" spans="1:4" x14ac:dyDescent="0.25">
      <c r="A833" s="311">
        <v>4040029</v>
      </c>
      <c r="B833" s="306" t="s">
        <v>3730</v>
      </c>
      <c r="C833" s="313">
        <v>66000000</v>
      </c>
      <c r="D833" s="313">
        <v>300000000</v>
      </c>
    </row>
    <row r="834" spans="1:4" x14ac:dyDescent="0.25">
      <c r="A834" s="311">
        <v>4040030</v>
      </c>
      <c r="B834" s="306" t="s">
        <v>3731</v>
      </c>
      <c r="C834" s="313">
        <v>50000000</v>
      </c>
      <c r="D834" s="313">
        <v>60000000</v>
      </c>
    </row>
    <row r="835" spans="1:4" x14ac:dyDescent="0.25">
      <c r="A835" s="311">
        <v>4040031</v>
      </c>
      <c r="B835" s="306" t="s">
        <v>3732</v>
      </c>
      <c r="C835" s="306"/>
      <c r="D835" s="306"/>
    </row>
    <row r="836" spans="1:4" x14ac:dyDescent="0.25">
      <c r="A836" s="311"/>
      <c r="B836" s="306" t="s">
        <v>3733</v>
      </c>
      <c r="C836" s="313">
        <v>28000000</v>
      </c>
      <c r="D836" s="313">
        <v>35000000</v>
      </c>
    </row>
    <row r="837" spans="1:4" x14ac:dyDescent="0.25">
      <c r="A837" s="311">
        <v>4040032</v>
      </c>
      <c r="B837" s="306" t="s">
        <v>3734</v>
      </c>
      <c r="C837" s="313"/>
      <c r="D837" s="313"/>
    </row>
    <row r="838" spans="1:4" x14ac:dyDescent="0.25">
      <c r="A838" s="311"/>
      <c r="B838" s="306" t="s">
        <v>3735</v>
      </c>
      <c r="C838" s="313">
        <v>1000000</v>
      </c>
      <c r="D838" s="313">
        <v>1000000</v>
      </c>
    </row>
    <row r="839" spans="1:4" x14ac:dyDescent="0.25">
      <c r="A839" s="311">
        <v>4040033</v>
      </c>
      <c r="B839" s="306" t="s">
        <v>3736</v>
      </c>
      <c r="C839" s="313">
        <v>0</v>
      </c>
      <c r="D839" s="313">
        <v>0</v>
      </c>
    </row>
    <row r="840" spans="1:4" ht="15.75" thickBot="1" x14ac:dyDescent="0.3">
      <c r="A840" s="311"/>
      <c r="B840" s="309" t="s">
        <v>1470</v>
      </c>
      <c r="C840" s="342">
        <f>SUM(C827:C839)</f>
        <v>164000000</v>
      </c>
      <c r="D840" s="342">
        <f>SUM(D827:D839)</f>
        <v>413000000</v>
      </c>
    </row>
    <row r="842" spans="1:4" ht="18" x14ac:dyDescent="0.25">
      <c r="A842" s="311"/>
      <c r="B842" s="334" t="s">
        <v>3188</v>
      </c>
      <c r="C842" s="306"/>
      <c r="D842" s="311">
        <v>19</v>
      </c>
    </row>
    <row r="843" spans="1:4" ht="15.75" x14ac:dyDescent="0.25">
      <c r="A843" s="311"/>
      <c r="B843" s="5" t="s">
        <v>3189</v>
      </c>
      <c r="C843" s="306"/>
      <c r="D843" s="306"/>
    </row>
    <row r="844" spans="1:4" ht="15.75" x14ac:dyDescent="0.25">
      <c r="A844" s="311"/>
      <c r="B844" s="5" t="s">
        <v>3667</v>
      </c>
      <c r="C844" s="306"/>
      <c r="D844" s="306"/>
    </row>
    <row r="845" spans="1:4" x14ac:dyDescent="0.25">
      <c r="A845" s="321" t="s">
        <v>3169</v>
      </c>
      <c r="B845" s="321" t="s">
        <v>3168</v>
      </c>
      <c r="C845" s="323" t="s">
        <v>3170</v>
      </c>
      <c r="D845" s="323" t="s">
        <v>3170</v>
      </c>
    </row>
    <row r="846" spans="1:4" x14ac:dyDescent="0.25">
      <c r="A846" s="314" t="s">
        <v>3171</v>
      </c>
      <c r="B846" s="314"/>
      <c r="C846" s="324" t="s">
        <v>3172</v>
      </c>
      <c r="D846" s="324" t="s">
        <v>3172</v>
      </c>
    </row>
    <row r="847" spans="1:4" x14ac:dyDescent="0.25">
      <c r="A847" s="309"/>
      <c r="B847" s="314"/>
      <c r="C847" s="309">
        <v>2011</v>
      </c>
      <c r="D847" s="309">
        <v>2012</v>
      </c>
    </row>
    <row r="848" spans="1:4" ht="15.75" thickBot="1" x14ac:dyDescent="0.3">
      <c r="A848" s="350"/>
      <c r="B848" s="325"/>
      <c r="C848" s="326" t="s">
        <v>8</v>
      </c>
      <c r="D848" s="326" t="s">
        <v>8</v>
      </c>
    </row>
    <row r="849" spans="1:4" x14ac:dyDescent="0.25">
      <c r="A849" s="311"/>
      <c r="B849" s="306"/>
      <c r="C849" s="306"/>
      <c r="D849" s="306"/>
    </row>
    <row r="850" spans="1:4" x14ac:dyDescent="0.25">
      <c r="A850" s="311"/>
      <c r="B850" s="310" t="s">
        <v>1755</v>
      </c>
      <c r="C850" s="306"/>
      <c r="D850" s="306"/>
    </row>
    <row r="851" spans="1:4" x14ac:dyDescent="0.25">
      <c r="A851" s="311">
        <v>4040034</v>
      </c>
      <c r="B851" s="306" t="s">
        <v>3737</v>
      </c>
      <c r="C851" s="312">
        <v>0</v>
      </c>
      <c r="D851" s="312"/>
    </row>
    <row r="852" spans="1:4" x14ac:dyDescent="0.25">
      <c r="A852" s="311">
        <v>4040035</v>
      </c>
      <c r="B852" s="306" t="s">
        <v>3738</v>
      </c>
      <c r="C852" s="312">
        <v>0</v>
      </c>
      <c r="D852" s="312"/>
    </row>
    <row r="853" spans="1:4" x14ac:dyDescent="0.25">
      <c r="A853" s="311">
        <v>4040036</v>
      </c>
      <c r="B853" s="306" t="s">
        <v>3485</v>
      </c>
      <c r="C853" s="313">
        <v>12000000</v>
      </c>
      <c r="D853" s="313">
        <v>25000000</v>
      </c>
    </row>
    <row r="854" spans="1:4" x14ac:dyDescent="0.25">
      <c r="A854" s="311">
        <v>4040037</v>
      </c>
      <c r="B854" s="306" t="s">
        <v>3739</v>
      </c>
      <c r="C854" s="313">
        <v>1200000</v>
      </c>
      <c r="D854" s="313">
        <v>3000000</v>
      </c>
    </row>
    <row r="855" spans="1:4" x14ac:dyDescent="0.25">
      <c r="A855" s="311">
        <v>4040038</v>
      </c>
      <c r="B855" s="306" t="s">
        <v>3740</v>
      </c>
      <c r="C855" s="313">
        <v>1000000</v>
      </c>
      <c r="D855" s="313">
        <v>2000000</v>
      </c>
    </row>
    <row r="856" spans="1:4" x14ac:dyDescent="0.25">
      <c r="A856" s="311">
        <v>4040039</v>
      </c>
      <c r="B856" s="306" t="s">
        <v>3741</v>
      </c>
      <c r="C856" s="313">
        <v>1500000</v>
      </c>
      <c r="D856" s="313">
        <v>3000000</v>
      </c>
    </row>
    <row r="857" spans="1:4" x14ac:dyDescent="0.25">
      <c r="A857" s="311">
        <v>4040040</v>
      </c>
      <c r="B857" s="306" t="s">
        <v>3742</v>
      </c>
      <c r="C857" s="313">
        <v>500000</v>
      </c>
      <c r="D857" s="313">
        <v>1000000</v>
      </c>
    </row>
    <row r="858" spans="1:4" x14ac:dyDescent="0.25">
      <c r="A858" s="311">
        <v>4040041</v>
      </c>
      <c r="B858" s="306" t="s">
        <v>3743</v>
      </c>
      <c r="C858" s="313">
        <v>57000000</v>
      </c>
      <c r="D858" s="313">
        <v>114000000</v>
      </c>
    </row>
    <row r="859" spans="1:4" x14ac:dyDescent="0.25">
      <c r="A859" s="311">
        <v>4040042</v>
      </c>
      <c r="B859" s="306" t="s">
        <v>3744</v>
      </c>
      <c r="C859" s="313">
        <v>0</v>
      </c>
      <c r="D859" s="313"/>
    </row>
    <row r="860" spans="1:4" x14ac:dyDescent="0.25">
      <c r="A860" s="311">
        <v>4040043</v>
      </c>
      <c r="B860" s="306" t="s">
        <v>3745</v>
      </c>
      <c r="C860" s="312">
        <v>0</v>
      </c>
      <c r="D860" s="312"/>
    </row>
    <row r="861" spans="1:4" x14ac:dyDescent="0.25">
      <c r="A861" s="311">
        <v>4040044</v>
      </c>
      <c r="B861" s="306" t="s">
        <v>3746</v>
      </c>
      <c r="C861" s="312">
        <v>0</v>
      </c>
      <c r="D861" s="312"/>
    </row>
    <row r="862" spans="1:4" x14ac:dyDescent="0.25">
      <c r="A862" s="311">
        <v>4040045</v>
      </c>
      <c r="B862" s="306" t="s">
        <v>3747</v>
      </c>
      <c r="C862" s="312">
        <v>0</v>
      </c>
      <c r="D862" s="312"/>
    </row>
    <row r="863" spans="1:4" x14ac:dyDescent="0.25">
      <c r="A863" s="311">
        <v>4040046</v>
      </c>
      <c r="B863" s="306" t="s">
        <v>3748</v>
      </c>
      <c r="C863" s="312">
        <v>0</v>
      </c>
      <c r="D863" s="312"/>
    </row>
    <row r="864" spans="1:4" x14ac:dyDescent="0.25">
      <c r="A864" s="311">
        <v>4040047</v>
      </c>
      <c r="B864" s="306" t="s">
        <v>3749</v>
      </c>
      <c r="C864" s="312">
        <v>0</v>
      </c>
      <c r="D864" s="312"/>
    </row>
    <row r="865" spans="1:4" x14ac:dyDescent="0.25">
      <c r="A865" s="311">
        <v>4040048</v>
      </c>
      <c r="B865" s="306" t="s">
        <v>3750</v>
      </c>
      <c r="C865" s="312">
        <v>16000000</v>
      </c>
      <c r="D865" s="312">
        <v>32000000</v>
      </c>
    </row>
    <row r="866" spans="1:4" x14ac:dyDescent="0.25">
      <c r="A866" s="311">
        <v>4040049</v>
      </c>
      <c r="B866" s="306" t="s">
        <v>3751</v>
      </c>
      <c r="C866" s="312"/>
      <c r="D866" s="312"/>
    </row>
    <row r="867" spans="1:4" x14ac:dyDescent="0.25">
      <c r="A867" s="311"/>
      <c r="B867" s="306" t="s">
        <v>3752</v>
      </c>
      <c r="C867" s="312">
        <v>100000000</v>
      </c>
      <c r="D867" s="312">
        <v>200000000</v>
      </c>
    </row>
    <row r="868" spans="1:4" ht="15.75" thickBot="1" x14ac:dyDescent="0.3">
      <c r="A868" s="311"/>
      <c r="B868" s="309" t="s">
        <v>1470</v>
      </c>
      <c r="C868" s="342">
        <f>SUM(C851:C867)</f>
        <v>189200000</v>
      </c>
      <c r="D868" s="342">
        <f>SUM(D851:D867)</f>
        <v>380000000</v>
      </c>
    </row>
    <row r="869" spans="1:4" x14ac:dyDescent="0.25">
      <c r="A869" s="311"/>
      <c r="B869" s="309"/>
      <c r="C869" s="343"/>
      <c r="D869" s="343"/>
    </row>
    <row r="870" spans="1:4" x14ac:dyDescent="0.25">
      <c r="A870" s="311"/>
      <c r="B870" s="310" t="s">
        <v>3564</v>
      </c>
      <c r="C870" s="306"/>
      <c r="D870" s="306"/>
    </row>
    <row r="871" spans="1:4" x14ac:dyDescent="0.25">
      <c r="A871" s="311"/>
      <c r="B871" s="310" t="s">
        <v>3565</v>
      </c>
      <c r="C871" s="306"/>
      <c r="D871" s="306"/>
    </row>
    <row r="872" spans="1:4" x14ac:dyDescent="0.25">
      <c r="A872" s="311"/>
      <c r="B872" s="314" t="s">
        <v>3753</v>
      </c>
      <c r="C872" s="306"/>
      <c r="D872" s="306"/>
    </row>
    <row r="873" spans="1:4" x14ac:dyDescent="0.25">
      <c r="A873" s="311" t="s">
        <v>3754</v>
      </c>
      <c r="B873" s="306" t="s">
        <v>3755</v>
      </c>
      <c r="C873" s="313">
        <v>152000000</v>
      </c>
      <c r="D873" s="313">
        <v>200000000</v>
      </c>
    </row>
    <row r="874" spans="1:4" x14ac:dyDescent="0.25">
      <c r="A874" s="311" t="s">
        <v>3756</v>
      </c>
      <c r="B874" s="306" t="s">
        <v>3757</v>
      </c>
      <c r="C874" s="313">
        <v>10000000</v>
      </c>
      <c r="D874" s="313">
        <v>25000000</v>
      </c>
    </row>
    <row r="875" spans="1:4" x14ac:dyDescent="0.25">
      <c r="A875" s="311" t="s">
        <v>3758</v>
      </c>
      <c r="B875" s="306" t="s">
        <v>3759</v>
      </c>
      <c r="C875" s="313">
        <v>4000000</v>
      </c>
      <c r="D875" s="313">
        <v>5000000</v>
      </c>
    </row>
    <row r="876" spans="1:4" x14ac:dyDescent="0.25">
      <c r="A876" s="311" t="s">
        <v>3760</v>
      </c>
      <c r="B876" s="306" t="s">
        <v>3761</v>
      </c>
      <c r="C876" s="313">
        <v>15000000</v>
      </c>
      <c r="D876" s="313">
        <v>20000000</v>
      </c>
    </row>
    <row r="877" spans="1:4" x14ac:dyDescent="0.25">
      <c r="A877" s="311">
        <v>4040051</v>
      </c>
      <c r="B877" s="306" t="s">
        <v>3762</v>
      </c>
      <c r="C877" s="313">
        <v>0</v>
      </c>
      <c r="D877" s="313">
        <v>15000000</v>
      </c>
    </row>
    <row r="878" spans="1:4" x14ac:dyDescent="0.25">
      <c r="A878" s="311">
        <v>4040052</v>
      </c>
      <c r="B878" s="358" t="s">
        <v>3763</v>
      </c>
      <c r="C878" s="313">
        <v>0</v>
      </c>
      <c r="D878" s="313">
        <v>0</v>
      </c>
    </row>
    <row r="879" spans="1:4" x14ac:dyDescent="0.25">
      <c r="A879" s="311">
        <v>4040053</v>
      </c>
      <c r="B879" s="306" t="s">
        <v>3764</v>
      </c>
      <c r="C879" s="313">
        <v>0</v>
      </c>
      <c r="D879" s="313">
        <v>0</v>
      </c>
    </row>
    <row r="880" spans="1:4" ht="15.75" thickBot="1" x14ac:dyDescent="0.3">
      <c r="A880" s="311"/>
      <c r="B880" s="309" t="s">
        <v>50</v>
      </c>
      <c r="C880" s="342">
        <f>SUM(C871:C879)</f>
        <v>181000000</v>
      </c>
      <c r="D880" s="342">
        <f>SUM(D871:D879)</f>
        <v>265000000</v>
      </c>
    </row>
    <row r="881" spans="1:4" x14ac:dyDescent="0.25">
      <c r="A881" s="311"/>
      <c r="B881" s="309"/>
      <c r="C881" s="343"/>
      <c r="D881" s="343"/>
    </row>
    <row r="882" spans="1:4" x14ac:dyDescent="0.25">
      <c r="A882" s="311"/>
      <c r="B882" s="310" t="s">
        <v>3765</v>
      </c>
      <c r="C882" s="306"/>
      <c r="D882" s="306"/>
    </row>
    <row r="883" spans="1:4" x14ac:dyDescent="0.25">
      <c r="A883" s="311"/>
      <c r="B883" s="310" t="s">
        <v>3569</v>
      </c>
      <c r="C883" s="318"/>
      <c r="D883" s="318"/>
    </row>
    <row r="884" spans="1:4" x14ac:dyDescent="0.25">
      <c r="A884" s="311">
        <v>4040054</v>
      </c>
      <c r="B884" s="306" t="s">
        <v>3766</v>
      </c>
      <c r="C884" s="313"/>
      <c r="D884" s="313"/>
    </row>
    <row r="885" spans="1:4" x14ac:dyDescent="0.25">
      <c r="A885" s="311"/>
      <c r="B885" s="306" t="s">
        <v>3767</v>
      </c>
      <c r="C885" s="313">
        <v>200000</v>
      </c>
      <c r="D885" s="313">
        <v>1000000</v>
      </c>
    </row>
    <row r="886" spans="1:4" x14ac:dyDescent="0.25">
      <c r="A886" s="311">
        <v>4040055</v>
      </c>
      <c r="B886" s="306" t="s">
        <v>3768</v>
      </c>
      <c r="C886" s="313">
        <v>0</v>
      </c>
      <c r="D886" s="313">
        <v>1000000</v>
      </c>
    </row>
    <row r="887" spans="1:4" x14ac:dyDescent="0.25">
      <c r="A887" s="311">
        <v>4040056</v>
      </c>
      <c r="B887" s="358" t="s">
        <v>3769</v>
      </c>
      <c r="C887" s="313">
        <v>320000</v>
      </c>
      <c r="D887" s="313">
        <v>1000000</v>
      </c>
    </row>
    <row r="888" spans="1:4" x14ac:dyDescent="0.25">
      <c r="A888" s="311">
        <v>4040057</v>
      </c>
      <c r="B888" s="358" t="s">
        <v>3770</v>
      </c>
      <c r="C888" s="313">
        <v>20000</v>
      </c>
      <c r="D888" s="313">
        <v>40000</v>
      </c>
    </row>
    <row r="889" spans="1:4" x14ac:dyDescent="0.25">
      <c r="A889" s="311">
        <v>4040058</v>
      </c>
      <c r="B889" s="306" t="s">
        <v>3771</v>
      </c>
      <c r="C889" s="313">
        <v>50000</v>
      </c>
      <c r="D889" s="313">
        <v>0</v>
      </c>
    </row>
    <row r="890" spans="1:4" x14ac:dyDescent="0.25">
      <c r="A890" s="311">
        <v>4040059</v>
      </c>
      <c r="B890" s="306" t="s">
        <v>3772</v>
      </c>
      <c r="C890" s="313">
        <v>5000000</v>
      </c>
      <c r="D890" s="313">
        <v>350000</v>
      </c>
    </row>
    <row r="891" spans="1:4" x14ac:dyDescent="0.25">
      <c r="A891" s="311">
        <v>4040060</v>
      </c>
      <c r="B891" s="306" t="s">
        <v>3773</v>
      </c>
      <c r="C891" s="313">
        <v>60000</v>
      </c>
      <c r="D891" s="313">
        <v>0</v>
      </c>
    </row>
    <row r="892" spans="1:4" x14ac:dyDescent="0.25">
      <c r="A892" s="311">
        <v>4040061</v>
      </c>
      <c r="B892" s="306" t="s">
        <v>3774</v>
      </c>
      <c r="C892" s="313">
        <v>25000</v>
      </c>
      <c r="D892" s="313">
        <v>100000</v>
      </c>
    </row>
    <row r="893" spans="1:4" x14ac:dyDescent="0.25">
      <c r="A893" s="311" t="s">
        <v>3775</v>
      </c>
      <c r="B893" s="306" t="s">
        <v>3776</v>
      </c>
      <c r="C893" s="313">
        <v>7000000</v>
      </c>
      <c r="D893" s="313">
        <v>5000000</v>
      </c>
    </row>
    <row r="894" spans="1:4" x14ac:dyDescent="0.25">
      <c r="A894" s="311"/>
      <c r="B894" s="314" t="s">
        <v>3777</v>
      </c>
      <c r="C894" s="313"/>
      <c r="D894" s="313"/>
    </row>
    <row r="895" spans="1:4" x14ac:dyDescent="0.25">
      <c r="A895" s="311" t="s">
        <v>3778</v>
      </c>
      <c r="B895" s="306" t="s">
        <v>3779</v>
      </c>
      <c r="C895" s="313">
        <v>84705000</v>
      </c>
      <c r="D895" s="313">
        <v>55000000</v>
      </c>
    </row>
    <row r="896" spans="1:4" x14ac:dyDescent="0.25">
      <c r="A896" s="311" t="s">
        <v>3780</v>
      </c>
      <c r="B896" s="306" t="s">
        <v>3781</v>
      </c>
      <c r="C896" s="313">
        <v>1000000</v>
      </c>
      <c r="D896" s="313">
        <v>1000000</v>
      </c>
    </row>
    <row r="897" spans="1:4" x14ac:dyDescent="0.25">
      <c r="A897" s="311" t="s">
        <v>3782</v>
      </c>
      <c r="B897" s="306" t="s">
        <v>3783</v>
      </c>
      <c r="C897" s="313">
        <v>1000000</v>
      </c>
      <c r="D897" s="313">
        <v>0</v>
      </c>
    </row>
    <row r="898" spans="1:4" x14ac:dyDescent="0.25">
      <c r="A898" s="311">
        <v>4040063</v>
      </c>
      <c r="B898" s="306" t="s">
        <v>3784</v>
      </c>
      <c r="C898" s="313">
        <v>2000000</v>
      </c>
      <c r="D898" s="313">
        <v>1000000</v>
      </c>
    </row>
    <row r="899" spans="1:4" ht="15.75" thickBot="1" x14ac:dyDescent="0.3">
      <c r="A899" s="311"/>
      <c r="B899" s="309" t="s">
        <v>1470</v>
      </c>
      <c r="C899" s="342">
        <f>SUM(C883:C898)</f>
        <v>101380000</v>
      </c>
      <c r="D899" s="342">
        <f>SUM(D883:D898)</f>
        <v>65490000</v>
      </c>
    </row>
    <row r="900" spans="1:4" x14ac:dyDescent="0.25">
      <c r="A900" s="311"/>
      <c r="B900" s="309"/>
      <c r="C900" s="343"/>
      <c r="D900" s="343"/>
    </row>
    <row r="901" spans="1:4" ht="18" x14ac:dyDescent="0.25">
      <c r="A901" s="311">
        <v>20</v>
      </c>
      <c r="B901" s="334" t="s">
        <v>3188</v>
      </c>
      <c r="C901" s="306"/>
      <c r="D901" s="311"/>
    </row>
    <row r="902" spans="1:4" ht="15.75" x14ac:dyDescent="0.25">
      <c r="A902" s="311"/>
      <c r="B902" s="5" t="s">
        <v>3189</v>
      </c>
      <c r="C902" s="306"/>
      <c r="D902" s="306"/>
    </row>
    <row r="903" spans="1:4" ht="15.75" x14ac:dyDescent="0.25">
      <c r="A903" s="311"/>
      <c r="B903" s="5" t="s">
        <v>3667</v>
      </c>
      <c r="C903" s="306"/>
      <c r="D903" s="306"/>
    </row>
    <row r="904" spans="1:4" x14ac:dyDescent="0.25">
      <c r="A904" s="321" t="s">
        <v>3169</v>
      </c>
      <c r="B904" s="321" t="s">
        <v>3168</v>
      </c>
      <c r="C904" s="323" t="s">
        <v>3170</v>
      </c>
      <c r="D904" s="323" t="s">
        <v>3170</v>
      </c>
    </row>
    <row r="905" spans="1:4" x14ac:dyDescent="0.25">
      <c r="A905" s="314" t="s">
        <v>3171</v>
      </c>
      <c r="B905" s="314"/>
      <c r="C905" s="324" t="s">
        <v>3172</v>
      </c>
      <c r="D905" s="324" t="s">
        <v>3172</v>
      </c>
    </row>
    <row r="906" spans="1:4" x14ac:dyDescent="0.25">
      <c r="A906" s="309"/>
      <c r="B906" s="314"/>
      <c r="C906" s="309">
        <v>2011</v>
      </c>
      <c r="D906" s="309">
        <v>2012</v>
      </c>
    </row>
    <row r="907" spans="1:4" ht="15.75" thickBot="1" x14ac:dyDescent="0.3">
      <c r="A907" s="350"/>
      <c r="B907" s="325"/>
      <c r="C907" s="326" t="s">
        <v>8</v>
      </c>
      <c r="D907" s="326" t="s">
        <v>8</v>
      </c>
    </row>
    <row r="908" spans="1:4" x14ac:dyDescent="0.25">
      <c r="A908" s="311"/>
      <c r="B908" s="314" t="s">
        <v>3785</v>
      </c>
      <c r="C908" s="306"/>
      <c r="D908" s="306"/>
    </row>
    <row r="909" spans="1:4" x14ac:dyDescent="0.25">
      <c r="A909" s="311">
        <v>4040064</v>
      </c>
      <c r="B909" s="306" t="s">
        <v>3786</v>
      </c>
      <c r="C909" s="306">
        <v>5000000</v>
      </c>
      <c r="D909" s="306">
        <v>22600000</v>
      </c>
    </row>
    <row r="910" spans="1:4" x14ac:dyDescent="0.25">
      <c r="A910" s="311" t="s">
        <v>3787</v>
      </c>
      <c r="B910" s="306" t="s">
        <v>3788</v>
      </c>
      <c r="C910" s="312">
        <v>3000000</v>
      </c>
      <c r="D910" s="312">
        <v>7000000</v>
      </c>
    </row>
    <row r="911" spans="1:4" x14ac:dyDescent="0.25">
      <c r="A911" s="311" t="s">
        <v>3789</v>
      </c>
      <c r="B911" s="306" t="s">
        <v>3790</v>
      </c>
      <c r="C911" s="312">
        <v>0</v>
      </c>
      <c r="D911" s="312">
        <v>0</v>
      </c>
    </row>
    <row r="912" spans="1:4" x14ac:dyDescent="0.25">
      <c r="A912" s="311" t="s">
        <v>3791</v>
      </c>
      <c r="B912" s="306" t="s">
        <v>3792</v>
      </c>
      <c r="C912" s="313">
        <v>150000000</v>
      </c>
      <c r="D912" s="313">
        <v>108500000</v>
      </c>
    </row>
    <row r="913" spans="1:4" x14ac:dyDescent="0.25">
      <c r="A913" s="311">
        <v>4040066</v>
      </c>
      <c r="B913" s="306" t="s">
        <v>3793</v>
      </c>
      <c r="C913" s="313">
        <v>1000000</v>
      </c>
      <c r="D913" s="313">
        <v>24000000</v>
      </c>
    </row>
    <row r="914" spans="1:4" x14ac:dyDescent="0.25">
      <c r="A914" s="311">
        <v>4040067</v>
      </c>
      <c r="B914" s="306" t="s">
        <v>3794</v>
      </c>
      <c r="C914" s="313">
        <v>7000000</v>
      </c>
      <c r="D914" s="313">
        <v>15000000</v>
      </c>
    </row>
    <row r="915" spans="1:4" x14ac:dyDescent="0.25">
      <c r="A915" s="311" t="s">
        <v>3795</v>
      </c>
      <c r="B915" s="306" t="s">
        <v>3796</v>
      </c>
      <c r="C915" s="313">
        <v>250000000</v>
      </c>
      <c r="D915" s="313">
        <v>142000000</v>
      </c>
    </row>
    <row r="916" spans="1:4" ht="15.75" thickBot="1" x14ac:dyDescent="0.3">
      <c r="A916" s="311"/>
      <c r="B916" s="314" t="s">
        <v>1470</v>
      </c>
      <c r="C916" s="336">
        <f>SUM(C909:C915)</f>
        <v>416000000</v>
      </c>
      <c r="D916" s="336">
        <f>SUM(D909:D915)</f>
        <v>319100000</v>
      </c>
    </row>
    <row r="917" spans="1:4" x14ac:dyDescent="0.25">
      <c r="A917" s="311"/>
      <c r="B917" s="306"/>
      <c r="C917" s="313"/>
      <c r="D917" s="313"/>
    </row>
    <row r="918" spans="1:4" x14ac:dyDescent="0.25">
      <c r="A918" s="311"/>
      <c r="B918" s="314" t="s">
        <v>3797</v>
      </c>
      <c r="C918" s="313"/>
      <c r="D918" s="313"/>
    </row>
    <row r="919" spans="1:4" x14ac:dyDescent="0.25">
      <c r="A919" s="311">
        <v>4040068</v>
      </c>
      <c r="B919" s="306" t="s">
        <v>3798</v>
      </c>
      <c r="C919" s="312">
        <v>98500000</v>
      </c>
      <c r="D919" s="312">
        <v>68600000</v>
      </c>
    </row>
    <row r="920" spans="1:4" x14ac:dyDescent="0.25">
      <c r="A920" s="311">
        <v>4040069</v>
      </c>
      <c r="B920" s="306" t="s">
        <v>3799</v>
      </c>
      <c r="C920" s="312">
        <v>0</v>
      </c>
      <c r="D920" s="312"/>
    </row>
    <row r="921" spans="1:4" x14ac:dyDescent="0.25">
      <c r="A921" s="311">
        <v>4040070</v>
      </c>
      <c r="B921" s="306" t="s">
        <v>3800</v>
      </c>
      <c r="C921" s="312">
        <v>1200000</v>
      </c>
      <c r="D921" s="312">
        <v>1250000</v>
      </c>
    </row>
    <row r="922" spans="1:4" x14ac:dyDescent="0.25">
      <c r="A922" s="311">
        <v>4040071</v>
      </c>
      <c r="B922" s="306" t="s">
        <v>3801</v>
      </c>
      <c r="C922" s="312">
        <v>300000</v>
      </c>
      <c r="D922" s="312">
        <v>150000</v>
      </c>
    </row>
    <row r="923" spans="1:4" x14ac:dyDescent="0.25">
      <c r="A923" s="311"/>
      <c r="B923" s="306"/>
      <c r="C923" s="312"/>
      <c r="D923" s="312"/>
    </row>
    <row r="924" spans="1:4" ht="15.75" thickBot="1" x14ac:dyDescent="0.3">
      <c r="A924" s="311"/>
      <c r="B924" s="314" t="s">
        <v>1470</v>
      </c>
      <c r="C924" s="331">
        <f>SUM(C919:C923)</f>
        <v>100000000</v>
      </c>
      <c r="D924" s="331">
        <f>SUM(D919:D923)</f>
        <v>70000000</v>
      </c>
    </row>
    <row r="925" spans="1:4" x14ac:dyDescent="0.25">
      <c r="A925" s="311"/>
      <c r="B925" s="306"/>
      <c r="C925" s="312"/>
      <c r="D925" s="312"/>
    </row>
    <row r="926" spans="1:4" x14ac:dyDescent="0.25">
      <c r="A926" s="311"/>
      <c r="B926" s="314" t="s">
        <v>3802</v>
      </c>
      <c r="C926" s="312"/>
      <c r="D926" s="312"/>
    </row>
    <row r="927" spans="1:4" x14ac:dyDescent="0.25">
      <c r="A927" s="311">
        <v>4040072</v>
      </c>
      <c r="B927" s="307" t="s">
        <v>3803</v>
      </c>
      <c r="C927" s="328">
        <v>70000</v>
      </c>
      <c r="D927" s="328">
        <v>1700000</v>
      </c>
    </row>
    <row r="928" spans="1:4" x14ac:dyDescent="0.25">
      <c r="A928" s="311">
        <v>4040073</v>
      </c>
      <c r="B928" s="307" t="s">
        <v>3804</v>
      </c>
      <c r="C928" s="328">
        <v>0</v>
      </c>
      <c r="D928" s="328">
        <v>55000</v>
      </c>
    </row>
    <row r="929" spans="1:4" x14ac:dyDescent="0.25">
      <c r="A929" s="311">
        <v>4040074</v>
      </c>
      <c r="B929" s="366" t="s">
        <v>3805</v>
      </c>
      <c r="C929" s="335">
        <v>0</v>
      </c>
      <c r="D929" s="335">
        <v>0</v>
      </c>
    </row>
    <row r="930" spans="1:4" x14ac:dyDescent="0.25">
      <c r="A930" s="311">
        <v>4040075</v>
      </c>
      <c r="B930" s="366" t="s">
        <v>3806</v>
      </c>
      <c r="C930" s="335">
        <v>0</v>
      </c>
      <c r="D930" s="335">
        <v>0</v>
      </c>
    </row>
    <row r="931" spans="1:4" x14ac:dyDescent="0.25">
      <c r="A931" s="311">
        <v>4040076</v>
      </c>
      <c r="B931" s="306" t="s">
        <v>3807</v>
      </c>
      <c r="C931" s="306">
        <v>500000</v>
      </c>
      <c r="D931" s="306">
        <v>2000000</v>
      </c>
    </row>
    <row r="932" spans="1:4" x14ac:dyDescent="0.25">
      <c r="A932" s="311">
        <v>4040077</v>
      </c>
      <c r="B932" s="306" t="s">
        <v>3808</v>
      </c>
      <c r="C932" s="313">
        <v>0</v>
      </c>
      <c r="D932" s="313">
        <v>0</v>
      </c>
    </row>
    <row r="933" spans="1:4" x14ac:dyDescent="0.25">
      <c r="A933" s="311">
        <v>4040078</v>
      </c>
      <c r="B933" s="306" t="s">
        <v>3809</v>
      </c>
      <c r="C933" s="313">
        <v>0</v>
      </c>
      <c r="D933" s="313">
        <v>2000000</v>
      </c>
    </row>
    <row r="934" spans="1:4" x14ac:dyDescent="0.25">
      <c r="A934" s="311">
        <v>4040079</v>
      </c>
      <c r="B934" s="306" t="s">
        <v>3810</v>
      </c>
      <c r="C934" s="313">
        <v>30000</v>
      </c>
      <c r="D934" s="313">
        <v>3100000</v>
      </c>
    </row>
    <row r="935" spans="1:4" ht="15.75" thickBot="1" x14ac:dyDescent="0.3">
      <c r="A935" s="311"/>
      <c r="B935" s="314" t="s">
        <v>1470</v>
      </c>
      <c r="C935" s="336">
        <f>SUM(C927:C934)</f>
        <v>600000</v>
      </c>
      <c r="D935" s="336">
        <f>SUM(D927:D934)</f>
        <v>8855000</v>
      </c>
    </row>
    <row r="936" spans="1:4" x14ac:dyDescent="0.25">
      <c r="A936" s="311"/>
      <c r="B936" s="306"/>
      <c r="C936" s="313"/>
      <c r="D936" s="313"/>
    </row>
    <row r="937" spans="1:4" x14ac:dyDescent="0.25">
      <c r="A937" s="311"/>
      <c r="B937" s="596" t="s">
        <v>3811</v>
      </c>
      <c r="C937" s="313"/>
      <c r="D937" s="313"/>
    </row>
    <row r="938" spans="1:4" x14ac:dyDescent="0.25">
      <c r="A938" s="311">
        <v>4040080</v>
      </c>
      <c r="B938" s="306" t="s">
        <v>3812</v>
      </c>
      <c r="C938" s="313"/>
      <c r="D938" s="313"/>
    </row>
    <row r="939" spans="1:4" x14ac:dyDescent="0.25">
      <c r="A939" s="311"/>
      <c r="B939" s="307" t="s">
        <v>3813</v>
      </c>
      <c r="C939" s="328">
        <v>100000000</v>
      </c>
      <c r="D939" s="328">
        <v>69300000</v>
      </c>
    </row>
    <row r="940" spans="1:4" ht="15.75" thickBot="1" x14ac:dyDescent="0.3">
      <c r="A940" s="311"/>
      <c r="B940" s="309" t="s">
        <v>1470</v>
      </c>
      <c r="C940" s="342">
        <f>SUM(C938:C939)</f>
        <v>100000000</v>
      </c>
      <c r="D940" s="342">
        <f>SUM(D938:D939)</f>
        <v>69300000</v>
      </c>
    </row>
    <row r="941" spans="1:4" x14ac:dyDescent="0.25">
      <c r="A941" s="311"/>
      <c r="B941" s="310"/>
      <c r="C941" s="306"/>
      <c r="D941" s="306"/>
    </row>
    <row r="942" spans="1:4" x14ac:dyDescent="0.25">
      <c r="A942" s="311"/>
      <c r="B942" s="310" t="s">
        <v>2837</v>
      </c>
      <c r="C942" s="318"/>
      <c r="D942" s="318"/>
    </row>
    <row r="943" spans="1:4" x14ac:dyDescent="0.25">
      <c r="A943" s="311">
        <v>4040081</v>
      </c>
      <c r="B943" s="306" t="s">
        <v>3814</v>
      </c>
      <c r="C943" s="313">
        <v>2000000</v>
      </c>
      <c r="D943" s="313">
        <v>2000000</v>
      </c>
    </row>
    <row r="944" spans="1:4" ht="15.75" thickBot="1" x14ac:dyDescent="0.3">
      <c r="A944" s="311"/>
      <c r="B944" s="314" t="s">
        <v>1470</v>
      </c>
      <c r="C944" s="336">
        <f>SUM(C943:C943)</f>
        <v>2000000</v>
      </c>
      <c r="D944" s="336">
        <f>SUM(D943:D943)</f>
        <v>2000000</v>
      </c>
    </row>
    <row r="945" spans="1:10" x14ac:dyDescent="0.25">
      <c r="A945" s="311"/>
      <c r="B945" s="306"/>
      <c r="C945" s="313"/>
      <c r="D945" s="313"/>
    </row>
    <row r="946" spans="1:10" x14ac:dyDescent="0.25">
      <c r="A946" s="311"/>
      <c r="B946" s="596" t="s">
        <v>3815</v>
      </c>
      <c r="C946" s="313"/>
      <c r="D946" s="313"/>
    </row>
    <row r="947" spans="1:10" x14ac:dyDescent="0.25">
      <c r="A947" s="311">
        <v>4040082</v>
      </c>
      <c r="B947" s="358" t="s">
        <v>3816</v>
      </c>
      <c r="C947" s="313">
        <v>1300000</v>
      </c>
      <c r="D947" s="313">
        <v>100000</v>
      </c>
    </row>
    <row r="948" spans="1:10" x14ac:dyDescent="0.25">
      <c r="A948" s="311">
        <v>4040083</v>
      </c>
      <c r="B948" s="306" t="s">
        <v>3817</v>
      </c>
      <c r="C948" s="313">
        <v>500000</v>
      </c>
      <c r="D948" s="313">
        <v>850000</v>
      </c>
    </row>
    <row r="949" spans="1:10" x14ac:dyDescent="0.25">
      <c r="A949" s="311">
        <v>4040084</v>
      </c>
      <c r="B949" s="306" t="s">
        <v>3818</v>
      </c>
      <c r="C949" s="313">
        <v>100000</v>
      </c>
      <c r="D949" s="313">
        <v>200000</v>
      </c>
    </row>
    <row r="950" spans="1:10" x14ac:dyDescent="0.25">
      <c r="A950" s="311">
        <v>4040085</v>
      </c>
      <c r="B950" s="306" t="s">
        <v>3819</v>
      </c>
      <c r="C950" s="313">
        <v>100000</v>
      </c>
      <c r="D950" s="313">
        <v>250000</v>
      </c>
    </row>
    <row r="951" spans="1:10" ht="15.75" thickBot="1" x14ac:dyDescent="0.3">
      <c r="A951" s="311"/>
      <c r="B951" s="314" t="s">
        <v>1470</v>
      </c>
      <c r="C951" s="336">
        <f>SUM(C947:C950)</f>
        <v>2000000</v>
      </c>
      <c r="D951" s="336">
        <f>SUM(D947:D950)</f>
        <v>1400000</v>
      </c>
    </row>
    <row r="952" spans="1:10" x14ac:dyDescent="0.25">
      <c r="A952" s="311"/>
      <c r="B952" s="306"/>
      <c r="C952" s="313"/>
      <c r="D952" s="313"/>
    </row>
    <row r="953" spans="1:10" ht="18" x14ac:dyDescent="0.25">
      <c r="A953" s="311"/>
      <c r="B953" s="334" t="s">
        <v>3188</v>
      </c>
      <c r="C953" s="306"/>
      <c r="D953" s="306">
        <v>21</v>
      </c>
    </row>
    <row r="954" spans="1:10" ht="15.75" x14ac:dyDescent="0.25">
      <c r="A954" s="311"/>
      <c r="B954" s="5" t="s">
        <v>3189</v>
      </c>
      <c r="C954" s="306"/>
      <c r="D954" s="306"/>
    </row>
    <row r="955" spans="1:10" ht="15.75" x14ac:dyDescent="0.25">
      <c r="A955" s="311"/>
      <c r="B955" s="5" t="s">
        <v>3667</v>
      </c>
      <c r="C955" s="306"/>
      <c r="D955" s="306"/>
      <c r="G955" s="311"/>
      <c r="H955" s="310" t="s">
        <v>3785</v>
      </c>
      <c r="I955" s="306"/>
      <c r="J955" s="306"/>
    </row>
    <row r="956" spans="1:10" x14ac:dyDescent="0.25">
      <c r="A956" s="321" t="s">
        <v>3169</v>
      </c>
      <c r="B956" s="321" t="s">
        <v>3168</v>
      </c>
      <c r="C956" s="323" t="s">
        <v>3170</v>
      </c>
      <c r="D956" s="323" t="s">
        <v>3170</v>
      </c>
      <c r="G956" s="311">
        <v>4040064</v>
      </c>
      <c r="H956" s="306" t="s">
        <v>3786</v>
      </c>
      <c r="I956" s="313">
        <v>5000000</v>
      </c>
      <c r="J956" s="313">
        <v>22600000</v>
      </c>
    </row>
    <row r="957" spans="1:10" x14ac:dyDescent="0.25">
      <c r="A957" s="314" t="s">
        <v>3171</v>
      </c>
      <c r="B957" s="314"/>
      <c r="C957" s="324" t="s">
        <v>3172</v>
      </c>
      <c r="D957" s="324" t="s">
        <v>3172</v>
      </c>
      <c r="G957" s="311" t="s">
        <v>3787</v>
      </c>
      <c r="H957" s="306" t="s">
        <v>3788</v>
      </c>
      <c r="I957" s="313">
        <v>3000000</v>
      </c>
      <c r="J957" s="313">
        <v>7000000</v>
      </c>
    </row>
    <row r="958" spans="1:10" x14ac:dyDescent="0.25">
      <c r="A958" s="309"/>
      <c r="B958" s="314"/>
      <c r="C958" s="309">
        <v>2011</v>
      </c>
      <c r="D958" s="309">
        <v>2012</v>
      </c>
      <c r="G958" s="311" t="s">
        <v>3789</v>
      </c>
      <c r="H958" s="306" t="s">
        <v>3790</v>
      </c>
      <c r="I958" s="313">
        <v>0</v>
      </c>
      <c r="J958" s="313">
        <v>0</v>
      </c>
    </row>
    <row r="959" spans="1:10" ht="15.75" thickBot="1" x14ac:dyDescent="0.3">
      <c r="A959" s="350"/>
      <c r="B959" s="325"/>
      <c r="C959" s="326" t="s">
        <v>8</v>
      </c>
      <c r="D959" s="326" t="s">
        <v>8</v>
      </c>
      <c r="G959" s="311" t="s">
        <v>3791</v>
      </c>
      <c r="H959" s="306" t="s">
        <v>3792</v>
      </c>
      <c r="I959" s="313">
        <v>150000000</v>
      </c>
      <c r="J959" s="313">
        <v>108500000</v>
      </c>
    </row>
    <row r="960" spans="1:10" x14ac:dyDescent="0.25">
      <c r="A960" s="311"/>
      <c r="B960" s="309"/>
      <c r="C960" s="343"/>
      <c r="D960" s="343"/>
      <c r="G960" s="311">
        <v>4040066</v>
      </c>
      <c r="H960" s="306" t="s">
        <v>3793</v>
      </c>
      <c r="I960" s="313">
        <v>1000000</v>
      </c>
      <c r="J960" s="313">
        <v>24000000</v>
      </c>
    </row>
    <row r="961" spans="1:10" x14ac:dyDescent="0.25">
      <c r="A961" s="311"/>
      <c r="B961" s="310" t="s">
        <v>1808</v>
      </c>
      <c r="C961" s="359"/>
      <c r="D961" s="359"/>
      <c r="G961" s="311">
        <v>4040067</v>
      </c>
      <c r="H961" s="306" t="s">
        <v>3794</v>
      </c>
      <c r="I961" s="313">
        <v>7000000</v>
      </c>
      <c r="J961" s="313">
        <v>15000000</v>
      </c>
    </row>
    <row r="962" spans="1:10" x14ac:dyDescent="0.25">
      <c r="A962" s="311">
        <v>4040086</v>
      </c>
      <c r="B962" s="306" t="s">
        <v>3820</v>
      </c>
      <c r="C962" s="312">
        <v>0</v>
      </c>
      <c r="D962" s="312"/>
      <c r="G962" s="311" t="s">
        <v>3795</v>
      </c>
      <c r="H962" s="306" t="s">
        <v>3796</v>
      </c>
      <c r="I962" s="313">
        <v>250000000</v>
      </c>
      <c r="J962" s="313">
        <v>142000000</v>
      </c>
    </row>
    <row r="963" spans="1:10" ht="15.75" thickBot="1" x14ac:dyDescent="0.3">
      <c r="A963" s="311">
        <v>4040087</v>
      </c>
      <c r="B963" s="306" t="s">
        <v>3821</v>
      </c>
      <c r="C963" s="312">
        <v>500000</v>
      </c>
      <c r="D963" s="312">
        <v>600000</v>
      </c>
      <c r="G963" s="311"/>
      <c r="H963" s="309" t="s">
        <v>1470</v>
      </c>
      <c r="I963" s="342">
        <f>SUM(I956:I962)</f>
        <v>416000000</v>
      </c>
      <c r="J963" s="342">
        <f>SUM(J956:J962)</f>
        <v>319100000</v>
      </c>
    </row>
    <row r="964" spans="1:10" x14ac:dyDescent="0.25">
      <c r="A964" s="311">
        <v>4040088</v>
      </c>
      <c r="B964" s="306" t="s">
        <v>3822</v>
      </c>
      <c r="C964" s="312">
        <v>1000000</v>
      </c>
      <c r="D964" s="312">
        <v>1000000</v>
      </c>
      <c r="G964" s="311"/>
      <c r="H964" s="309"/>
      <c r="I964" s="343"/>
      <c r="J964" s="343"/>
    </row>
    <row r="965" spans="1:10" x14ac:dyDescent="0.25">
      <c r="A965" s="311">
        <v>4040089</v>
      </c>
      <c r="B965" s="306" t="s">
        <v>3823</v>
      </c>
      <c r="C965" s="312">
        <v>1000000</v>
      </c>
      <c r="D965" s="312">
        <v>500000</v>
      </c>
      <c r="G965" s="309"/>
      <c r="H965" s="310" t="s">
        <v>3797</v>
      </c>
      <c r="I965" s="306"/>
      <c r="J965" s="306"/>
    </row>
    <row r="966" spans="1:10" x14ac:dyDescent="0.25">
      <c r="A966" s="311">
        <v>4040090</v>
      </c>
      <c r="B966" s="306" t="s">
        <v>3824</v>
      </c>
      <c r="C966" s="312">
        <v>500000</v>
      </c>
      <c r="D966" s="312">
        <v>0</v>
      </c>
      <c r="G966" s="311">
        <v>4040068</v>
      </c>
      <c r="H966" s="306" t="s">
        <v>3798</v>
      </c>
      <c r="I966" s="313">
        <v>98500000</v>
      </c>
      <c r="J966" s="313">
        <v>68600000</v>
      </c>
    </row>
    <row r="967" spans="1:10" ht="15.75" thickBot="1" x14ac:dyDescent="0.3">
      <c r="A967" s="311"/>
      <c r="B967" s="309" t="s">
        <v>1470</v>
      </c>
      <c r="C967" s="342">
        <f>SUM(C962:C966)</f>
        <v>3000000</v>
      </c>
      <c r="D967" s="342">
        <f>SUM(D962:D966)</f>
        <v>2100000</v>
      </c>
      <c r="G967" s="311">
        <v>4040069</v>
      </c>
      <c r="H967" s="306" t="s">
        <v>3799</v>
      </c>
      <c r="I967" s="313">
        <v>0</v>
      </c>
      <c r="J967" s="313"/>
    </row>
    <row r="968" spans="1:10" x14ac:dyDescent="0.25">
      <c r="A968" s="311"/>
      <c r="B968" s="309"/>
      <c r="C968" s="306"/>
      <c r="D968" s="306"/>
      <c r="G968" s="311">
        <v>4040070</v>
      </c>
      <c r="H968" s="306" t="s">
        <v>3800</v>
      </c>
      <c r="I968" s="313">
        <v>1200000</v>
      </c>
      <c r="J968" s="313">
        <v>1250000</v>
      </c>
    </row>
    <row r="969" spans="1:10" x14ac:dyDescent="0.25">
      <c r="A969" s="311"/>
      <c r="B969" s="310" t="s">
        <v>3825</v>
      </c>
      <c r="C969" s="306"/>
      <c r="D969" s="306"/>
      <c r="G969" s="311">
        <v>4040071</v>
      </c>
      <c r="H969" s="306" t="s">
        <v>3801</v>
      </c>
      <c r="I969" s="313">
        <v>300000</v>
      </c>
      <c r="J969" s="313">
        <v>150000</v>
      </c>
    </row>
    <row r="970" spans="1:10" x14ac:dyDescent="0.25">
      <c r="A970" s="311"/>
      <c r="B970" s="310"/>
      <c r="C970" s="306"/>
      <c r="D970" s="306"/>
      <c r="G970" s="311"/>
      <c r="H970" s="306"/>
      <c r="I970" s="313"/>
      <c r="J970" s="313"/>
    </row>
    <row r="971" spans="1:10" ht="15.75" thickBot="1" x14ac:dyDescent="0.3">
      <c r="A971" s="311">
        <v>4040091</v>
      </c>
      <c r="B971" s="306" t="s">
        <v>3826</v>
      </c>
      <c r="C971" s="312">
        <v>650000</v>
      </c>
      <c r="D971" s="312">
        <v>300000</v>
      </c>
      <c r="G971" s="311"/>
      <c r="H971" s="309" t="s">
        <v>1470</v>
      </c>
      <c r="I971" s="342">
        <f>SUM(I966:I970)</f>
        <v>100000000</v>
      </c>
      <c r="J971" s="342">
        <f>SUM(J966:J970)</f>
        <v>70000000</v>
      </c>
    </row>
    <row r="972" spans="1:10" x14ac:dyDescent="0.25">
      <c r="A972" s="311">
        <v>4040092</v>
      </c>
      <c r="B972" s="306" t="s">
        <v>3827</v>
      </c>
      <c r="C972" s="312">
        <v>100000</v>
      </c>
      <c r="D972" s="312">
        <v>100000</v>
      </c>
      <c r="G972" s="311"/>
      <c r="H972" s="309"/>
      <c r="I972" s="343"/>
      <c r="J972" s="343"/>
    </row>
    <row r="973" spans="1:10" x14ac:dyDescent="0.25">
      <c r="A973" s="311">
        <v>4040093</v>
      </c>
      <c r="B973" s="306" t="s">
        <v>3828</v>
      </c>
      <c r="C973" s="312">
        <v>100000</v>
      </c>
      <c r="D973" s="312">
        <v>0</v>
      </c>
      <c r="G973" s="311"/>
      <c r="H973" s="310" t="s">
        <v>3802</v>
      </c>
      <c r="I973" s="306"/>
      <c r="J973" s="306"/>
    </row>
    <row r="974" spans="1:10" x14ac:dyDescent="0.25">
      <c r="A974" s="311">
        <v>4040094</v>
      </c>
      <c r="B974" s="306" t="s">
        <v>3829</v>
      </c>
      <c r="C974" s="312">
        <v>150000</v>
      </c>
      <c r="D974" s="312">
        <v>0</v>
      </c>
      <c r="G974" s="311">
        <v>4040072</v>
      </c>
      <c r="H974" s="306" t="s">
        <v>3803</v>
      </c>
      <c r="I974" s="313">
        <v>70000</v>
      </c>
      <c r="J974" s="313">
        <v>1700000</v>
      </c>
    </row>
    <row r="975" spans="1:10" ht="15.75" thickBot="1" x14ac:dyDescent="0.3">
      <c r="A975" s="311"/>
      <c r="B975" s="309" t="s">
        <v>1470</v>
      </c>
      <c r="C975" s="342">
        <f>SUM(C971:C974)</f>
        <v>1000000</v>
      </c>
      <c r="D975" s="342">
        <f>SUM(D971:D974)</f>
        <v>400000</v>
      </c>
      <c r="G975" s="311">
        <v>4040073</v>
      </c>
      <c r="H975" s="306" t="s">
        <v>3804</v>
      </c>
      <c r="I975" s="313">
        <v>0</v>
      </c>
      <c r="J975" s="313">
        <v>55000</v>
      </c>
    </row>
    <row r="976" spans="1:10" x14ac:dyDescent="0.25">
      <c r="A976" s="311"/>
      <c r="B976" s="310" t="s">
        <v>3830</v>
      </c>
      <c r="C976" s="306"/>
      <c r="D976" s="306"/>
      <c r="G976" s="311">
        <v>4040074</v>
      </c>
      <c r="H976" s="306" t="s">
        <v>3805</v>
      </c>
      <c r="I976" s="313">
        <v>0</v>
      </c>
      <c r="J976" s="313">
        <v>0</v>
      </c>
    </row>
    <row r="977" spans="1:10" x14ac:dyDescent="0.25">
      <c r="A977" s="311">
        <v>4040095</v>
      </c>
      <c r="B977" s="306" t="s">
        <v>3831</v>
      </c>
      <c r="C977" s="312">
        <v>500000</v>
      </c>
      <c r="D977" s="312">
        <v>500000</v>
      </c>
      <c r="G977" s="311">
        <v>4040075</v>
      </c>
      <c r="H977" s="306" t="s">
        <v>3806</v>
      </c>
      <c r="I977" s="313">
        <v>0</v>
      </c>
      <c r="J977" s="313">
        <v>0</v>
      </c>
    </row>
    <row r="978" spans="1:10" ht="15.75" thickBot="1" x14ac:dyDescent="0.3">
      <c r="A978" s="311"/>
      <c r="B978" s="309" t="s">
        <v>1470</v>
      </c>
      <c r="C978" s="342">
        <f>SUM(C976:C977)</f>
        <v>500000</v>
      </c>
      <c r="D978" s="342">
        <f>SUM(D976:D977)</f>
        <v>500000</v>
      </c>
      <c r="G978" s="311">
        <v>4040076</v>
      </c>
      <c r="H978" s="306" t="s">
        <v>3807</v>
      </c>
      <c r="I978" s="313">
        <v>500000</v>
      </c>
      <c r="J978" s="313">
        <v>2000000</v>
      </c>
    </row>
    <row r="979" spans="1:10" x14ac:dyDescent="0.25">
      <c r="A979" s="311"/>
      <c r="B979" s="309"/>
      <c r="C979" s="343"/>
      <c r="D979" s="343"/>
      <c r="G979" s="311">
        <v>4040077</v>
      </c>
      <c r="H979" s="306" t="s">
        <v>3808</v>
      </c>
      <c r="I979" s="313">
        <v>0</v>
      </c>
      <c r="J979" s="313">
        <v>0</v>
      </c>
    </row>
    <row r="980" spans="1:10" x14ac:dyDescent="0.25">
      <c r="A980" s="311"/>
      <c r="B980" s="314" t="s">
        <v>2948</v>
      </c>
      <c r="C980" s="306"/>
      <c r="D980" s="306"/>
      <c r="G980" s="311">
        <v>4040078</v>
      </c>
      <c r="H980" s="306" t="s">
        <v>3809</v>
      </c>
      <c r="I980" s="313">
        <v>0</v>
      </c>
      <c r="J980" s="313">
        <v>2000000</v>
      </c>
    </row>
    <row r="981" spans="1:10" x14ac:dyDescent="0.25">
      <c r="A981" s="311">
        <v>4040096</v>
      </c>
      <c r="B981" s="306" t="s">
        <v>3552</v>
      </c>
      <c r="C981" s="312">
        <v>2000000</v>
      </c>
      <c r="D981" s="312">
        <v>4200000</v>
      </c>
      <c r="G981" s="311">
        <v>4040079</v>
      </c>
      <c r="H981" s="306" t="s">
        <v>3810</v>
      </c>
      <c r="I981" s="313">
        <v>30000</v>
      </c>
      <c r="J981" s="313">
        <v>3100000</v>
      </c>
    </row>
    <row r="982" spans="1:10" ht="15.75" thickBot="1" x14ac:dyDescent="0.3">
      <c r="A982" s="311">
        <v>4040097</v>
      </c>
      <c r="B982" s="306" t="s">
        <v>3747</v>
      </c>
      <c r="C982" s="312">
        <v>250000</v>
      </c>
      <c r="D982" s="312">
        <v>200000</v>
      </c>
      <c r="G982" s="311"/>
      <c r="H982" s="309" t="s">
        <v>1470</v>
      </c>
      <c r="I982" s="342">
        <f>SUM(I974:I981)</f>
        <v>600000</v>
      </c>
      <c r="J982" s="342">
        <f>SUM(J974:J981)</f>
        <v>8855000</v>
      </c>
    </row>
    <row r="983" spans="1:10" x14ac:dyDescent="0.25">
      <c r="A983" s="311">
        <v>4040098</v>
      </c>
      <c r="B983" s="306" t="s">
        <v>3832</v>
      </c>
      <c r="C983" s="312">
        <v>250000</v>
      </c>
      <c r="D983" s="312">
        <v>230000</v>
      </c>
      <c r="G983" s="311"/>
      <c r="H983" s="309"/>
      <c r="I983" s="306"/>
      <c r="J983" s="306"/>
    </row>
    <row r="984" spans="1:10" x14ac:dyDescent="0.25">
      <c r="A984" s="311">
        <v>4040099</v>
      </c>
      <c r="B984" s="306" t="s">
        <v>3833</v>
      </c>
      <c r="C984" s="312">
        <v>250000</v>
      </c>
      <c r="D984" s="312">
        <v>250000</v>
      </c>
      <c r="G984" s="311"/>
      <c r="H984" s="310" t="s">
        <v>3811</v>
      </c>
      <c r="I984" s="306"/>
      <c r="J984" s="306"/>
    </row>
    <row r="985" spans="1:10" x14ac:dyDescent="0.25">
      <c r="A985" s="311">
        <v>4040100</v>
      </c>
      <c r="B985" s="306" t="s">
        <v>3834</v>
      </c>
      <c r="C985" s="312">
        <v>250000</v>
      </c>
      <c r="D985" s="312">
        <v>120000</v>
      </c>
      <c r="G985" s="311">
        <v>4040080</v>
      </c>
      <c r="H985" s="306" t="s">
        <v>3812</v>
      </c>
      <c r="I985" s="306"/>
      <c r="J985" s="306"/>
    </row>
    <row r="986" spans="1:10" ht="15.75" thickBot="1" x14ac:dyDescent="0.3">
      <c r="A986" s="311"/>
      <c r="B986" s="309" t="s">
        <v>1470</v>
      </c>
      <c r="C986" s="342">
        <f>SUM(C981:C985)</f>
        <v>3000000</v>
      </c>
      <c r="D986" s="342">
        <f>SUM(D981:D985)</f>
        <v>5000000</v>
      </c>
      <c r="G986" s="311"/>
      <c r="H986" s="306" t="s">
        <v>3813</v>
      </c>
      <c r="I986" s="312">
        <v>100000000</v>
      </c>
      <c r="J986" s="312">
        <v>69300000</v>
      </c>
    </row>
    <row r="987" spans="1:10" ht="15.75" thickBot="1" x14ac:dyDescent="0.3">
      <c r="A987" s="311"/>
      <c r="B987" s="309"/>
      <c r="C987" s="343"/>
      <c r="D987" s="343"/>
      <c r="G987" s="311"/>
      <c r="H987" s="309" t="s">
        <v>1470</v>
      </c>
      <c r="I987" s="342">
        <f>SUM(I985:I986)</f>
        <v>100000000</v>
      </c>
      <c r="J987" s="342">
        <f>SUM(J985:J986)</f>
        <v>69300000</v>
      </c>
    </row>
    <row r="988" spans="1:10" x14ac:dyDescent="0.25">
      <c r="A988" s="311"/>
      <c r="B988" s="310" t="s">
        <v>3835</v>
      </c>
      <c r="C988" s="360"/>
      <c r="D988" s="360"/>
      <c r="G988" s="311"/>
      <c r="H988" s="306"/>
      <c r="I988" s="318"/>
      <c r="J988" s="318"/>
    </row>
    <row r="989" spans="1:10" x14ac:dyDescent="0.25">
      <c r="A989" s="311"/>
      <c r="B989" s="310" t="s">
        <v>3836</v>
      </c>
      <c r="C989" s="306"/>
      <c r="D989" s="306"/>
      <c r="H989" s="310" t="s">
        <v>2837</v>
      </c>
      <c r="I989" s="359"/>
      <c r="J989" s="359"/>
    </row>
    <row r="990" spans="1:10" x14ac:dyDescent="0.25">
      <c r="A990" s="311">
        <v>4040101</v>
      </c>
      <c r="B990" s="306" t="s">
        <v>3837</v>
      </c>
      <c r="C990" s="312">
        <v>400000</v>
      </c>
      <c r="D990" s="312">
        <v>100000</v>
      </c>
      <c r="G990" s="311">
        <v>4040081</v>
      </c>
      <c r="H990" s="306" t="s">
        <v>3814</v>
      </c>
      <c r="I990" s="312">
        <v>2000000</v>
      </c>
      <c r="J990" s="312">
        <v>2000000</v>
      </c>
    </row>
    <row r="991" spans="1:10" ht="15.75" thickBot="1" x14ac:dyDescent="0.3">
      <c r="A991" s="311">
        <v>4040102</v>
      </c>
      <c r="B991" s="306" t="s">
        <v>3838</v>
      </c>
      <c r="C991" s="312">
        <v>1000000</v>
      </c>
      <c r="D991" s="312">
        <v>200000</v>
      </c>
      <c r="G991" s="311"/>
      <c r="H991" s="309" t="s">
        <v>1470</v>
      </c>
      <c r="I991" s="342">
        <f>SUM(I990:I990)</f>
        <v>2000000</v>
      </c>
      <c r="J991" s="342">
        <f>SUM(J990:J990)</f>
        <v>2000000</v>
      </c>
    </row>
    <row r="992" spans="1:10" x14ac:dyDescent="0.25">
      <c r="A992" s="311">
        <v>4040103</v>
      </c>
      <c r="B992" s="306" t="s">
        <v>3839</v>
      </c>
      <c r="C992" s="313">
        <v>1000000</v>
      </c>
      <c r="D992" s="313">
        <v>1000000</v>
      </c>
      <c r="G992" s="311"/>
      <c r="H992" s="309"/>
      <c r="I992" s="306"/>
      <c r="J992" s="306"/>
    </row>
    <row r="993" spans="1:10" x14ac:dyDescent="0.25">
      <c r="A993" s="311">
        <v>4040104</v>
      </c>
      <c r="B993" s="306" t="s">
        <v>3840</v>
      </c>
      <c r="C993" s="312">
        <v>200000</v>
      </c>
      <c r="D993" s="312">
        <v>200000</v>
      </c>
      <c r="G993" s="311"/>
      <c r="H993" s="310" t="s">
        <v>3815</v>
      </c>
      <c r="I993" s="343"/>
      <c r="J993" s="343"/>
    </row>
    <row r="994" spans="1:10" x14ac:dyDescent="0.25">
      <c r="A994" s="311">
        <v>4040105</v>
      </c>
      <c r="B994" s="306" t="s">
        <v>3841</v>
      </c>
      <c r="C994" s="312">
        <v>200000</v>
      </c>
      <c r="D994" s="312">
        <v>150000</v>
      </c>
      <c r="G994" s="311">
        <v>4040082</v>
      </c>
      <c r="H994" s="306" t="s">
        <v>3816</v>
      </c>
      <c r="I994" s="312">
        <v>1300000</v>
      </c>
      <c r="J994" s="312">
        <v>100000</v>
      </c>
    </row>
    <row r="995" spans="1:10" x14ac:dyDescent="0.25">
      <c r="A995" s="311">
        <v>4040106</v>
      </c>
      <c r="B995" s="361" t="s">
        <v>3842</v>
      </c>
      <c r="C995" s="312">
        <v>150000</v>
      </c>
      <c r="D995" s="312">
        <v>100000</v>
      </c>
      <c r="G995" s="311">
        <v>4040083</v>
      </c>
      <c r="H995" s="306" t="s">
        <v>3817</v>
      </c>
      <c r="I995" s="312">
        <v>500000</v>
      </c>
      <c r="J995" s="312">
        <v>850000</v>
      </c>
    </row>
    <row r="996" spans="1:10" ht="15.75" thickBot="1" x14ac:dyDescent="0.3">
      <c r="A996" s="311"/>
      <c r="B996" s="309" t="s">
        <v>1470</v>
      </c>
      <c r="C996" s="342">
        <f>SUM(C990:C995)</f>
        <v>2950000</v>
      </c>
      <c r="D996" s="342">
        <f>SUM(D990:D995)</f>
        <v>1750000</v>
      </c>
      <c r="G996" s="311">
        <v>4040084</v>
      </c>
      <c r="H996" s="306" t="s">
        <v>3818</v>
      </c>
      <c r="I996" s="312">
        <v>100000</v>
      </c>
      <c r="J996" s="312">
        <v>200000</v>
      </c>
    </row>
    <row r="997" spans="1:10" x14ac:dyDescent="0.25">
      <c r="A997" s="311"/>
      <c r="B997" s="306"/>
      <c r="C997" s="306"/>
      <c r="D997" s="306"/>
      <c r="G997" s="311">
        <v>4040085</v>
      </c>
      <c r="H997" s="306" t="s">
        <v>3819</v>
      </c>
      <c r="I997" s="312">
        <v>100000</v>
      </c>
      <c r="J997" s="312">
        <v>250000</v>
      </c>
    </row>
    <row r="998" spans="1:10" ht="15.75" thickBot="1" x14ac:dyDescent="0.3">
      <c r="A998" s="311"/>
      <c r="B998" s="310" t="s">
        <v>3843</v>
      </c>
      <c r="C998" s="306"/>
      <c r="D998" s="306"/>
      <c r="G998" s="311"/>
      <c r="H998" s="309" t="s">
        <v>1470</v>
      </c>
      <c r="I998" s="342">
        <f>SUM(I994:I997)</f>
        <v>2000000</v>
      </c>
      <c r="J998" s="342">
        <f>SUM(J994:J997)</f>
        <v>1400000</v>
      </c>
    </row>
    <row r="999" spans="1:10" x14ac:dyDescent="0.25">
      <c r="A999" s="311"/>
      <c r="B999" s="310" t="s">
        <v>3844</v>
      </c>
      <c r="C999" s="312"/>
      <c r="D999" s="312"/>
    </row>
    <row r="1000" spans="1:10" x14ac:dyDescent="0.25">
      <c r="A1000" s="311">
        <v>4040107</v>
      </c>
      <c r="B1000" s="306" t="s">
        <v>3845</v>
      </c>
      <c r="C1000" s="312">
        <v>27500000</v>
      </c>
      <c r="D1000" s="312">
        <v>24500000</v>
      </c>
    </row>
    <row r="1001" spans="1:10" x14ac:dyDescent="0.25">
      <c r="A1001" s="311">
        <v>4040108</v>
      </c>
      <c r="B1001" s="306" t="s">
        <v>3846</v>
      </c>
      <c r="C1001" s="312">
        <v>2500000</v>
      </c>
      <c r="D1001" s="312">
        <v>2500000</v>
      </c>
    </row>
    <row r="1002" spans="1:10" x14ac:dyDescent="0.25">
      <c r="A1002" s="311">
        <v>4040109</v>
      </c>
      <c r="B1002" s="306" t="s">
        <v>3847</v>
      </c>
      <c r="C1002" s="312">
        <v>0</v>
      </c>
      <c r="D1002" s="312">
        <v>1000000</v>
      </c>
    </row>
    <row r="1003" spans="1:10" x14ac:dyDescent="0.25">
      <c r="A1003" s="311">
        <v>4040110</v>
      </c>
      <c r="B1003" s="306" t="s">
        <v>3848</v>
      </c>
      <c r="C1003" s="312">
        <v>0</v>
      </c>
      <c r="D1003" s="312">
        <v>1000000</v>
      </c>
    </row>
    <row r="1004" spans="1:10" x14ac:dyDescent="0.25">
      <c r="A1004" s="311">
        <v>4040111</v>
      </c>
      <c r="B1004" s="358" t="s">
        <v>3849</v>
      </c>
      <c r="C1004" s="312">
        <v>0</v>
      </c>
      <c r="D1004" s="312">
        <v>1000000</v>
      </c>
    </row>
    <row r="1005" spans="1:10" ht="15.75" thickBot="1" x14ac:dyDescent="0.3">
      <c r="A1005" s="311"/>
      <c r="B1005" s="309" t="s">
        <v>1470</v>
      </c>
      <c r="C1005" s="342">
        <f>SUM(C999:C1004)</f>
        <v>30000000</v>
      </c>
      <c r="D1005" s="342">
        <f>SUM(D999:D1004)</f>
        <v>30000000</v>
      </c>
    </row>
    <row r="1006" spans="1:10" x14ac:dyDescent="0.25">
      <c r="A1006" s="311"/>
      <c r="B1006" s="309"/>
      <c r="C1006" s="343"/>
      <c r="D1006" s="343"/>
    </row>
    <row r="1007" spans="1:10" x14ac:dyDescent="0.25">
      <c r="A1007" s="311"/>
      <c r="B1007" s="306"/>
      <c r="C1007" s="343"/>
      <c r="D1007" s="343"/>
    </row>
    <row r="1008" spans="1:10" ht="18" x14ac:dyDescent="0.25">
      <c r="A1008" s="311">
        <v>22</v>
      </c>
      <c r="B1008" s="334" t="s">
        <v>3188</v>
      </c>
      <c r="C1008" s="306"/>
    </row>
    <row r="1009" spans="1:4" ht="15.75" x14ac:dyDescent="0.25">
      <c r="A1009" s="311"/>
      <c r="B1009" s="5" t="s">
        <v>3189</v>
      </c>
      <c r="C1009" s="306"/>
      <c r="D1009" s="306"/>
    </row>
    <row r="1010" spans="1:4" ht="15.75" x14ac:dyDescent="0.25">
      <c r="A1010" s="311"/>
      <c r="B1010" s="5" t="s">
        <v>3667</v>
      </c>
      <c r="C1010" s="306"/>
      <c r="D1010" s="306"/>
    </row>
    <row r="1011" spans="1:4" x14ac:dyDescent="0.25">
      <c r="A1011" s="321" t="s">
        <v>3169</v>
      </c>
      <c r="B1011" s="321" t="s">
        <v>3168</v>
      </c>
      <c r="C1011" s="323" t="s">
        <v>3170</v>
      </c>
      <c r="D1011" s="323" t="s">
        <v>3170</v>
      </c>
    </row>
    <row r="1012" spans="1:4" x14ac:dyDescent="0.25">
      <c r="A1012" s="314" t="s">
        <v>3171</v>
      </c>
      <c r="B1012" s="314"/>
      <c r="C1012" s="324" t="s">
        <v>3172</v>
      </c>
      <c r="D1012" s="324" t="s">
        <v>3172</v>
      </c>
    </row>
    <row r="1013" spans="1:4" x14ac:dyDescent="0.25">
      <c r="A1013" s="309"/>
      <c r="B1013" s="314"/>
      <c r="C1013" s="309">
        <v>2011</v>
      </c>
      <c r="D1013" s="309">
        <v>2012</v>
      </c>
    </row>
    <row r="1014" spans="1:4" ht="15.75" thickBot="1" x14ac:dyDescent="0.3">
      <c r="A1014" s="350"/>
      <c r="B1014" s="325"/>
      <c r="C1014" s="326" t="s">
        <v>8</v>
      </c>
      <c r="D1014" s="326" t="s">
        <v>8</v>
      </c>
    </row>
    <row r="1015" spans="1:4" x14ac:dyDescent="0.25">
      <c r="A1015" s="311"/>
      <c r="B1015" s="306"/>
      <c r="C1015" s="306"/>
      <c r="D1015" s="306"/>
    </row>
    <row r="1016" spans="1:4" x14ac:dyDescent="0.25">
      <c r="A1016" s="311"/>
      <c r="B1016" s="310" t="s">
        <v>2241</v>
      </c>
      <c r="C1016" s="306"/>
      <c r="D1016" s="306"/>
    </row>
    <row r="1017" spans="1:4" x14ac:dyDescent="0.25">
      <c r="A1017" s="311">
        <v>4040112</v>
      </c>
      <c r="B1017" s="306" t="s">
        <v>3850</v>
      </c>
      <c r="C1017" s="312">
        <v>8000000</v>
      </c>
      <c r="D1017" s="312">
        <v>5000000</v>
      </c>
    </row>
    <row r="1018" spans="1:4" x14ac:dyDescent="0.25">
      <c r="A1018" s="311">
        <v>4040113</v>
      </c>
      <c r="B1018" s="306" t="s">
        <v>3851</v>
      </c>
      <c r="C1018" s="312"/>
      <c r="D1018" s="312"/>
    </row>
    <row r="1019" spans="1:4" x14ac:dyDescent="0.25">
      <c r="A1019" s="311">
        <v>4040114</v>
      </c>
      <c r="B1019" s="306" t="s">
        <v>3852</v>
      </c>
      <c r="C1019" s="312">
        <v>0</v>
      </c>
      <c r="D1019" s="312"/>
    </row>
    <row r="1020" spans="1:4" x14ac:dyDescent="0.25">
      <c r="A1020" s="311">
        <v>4040115</v>
      </c>
      <c r="B1020" s="306" t="s">
        <v>3853</v>
      </c>
      <c r="C1020" s="312">
        <v>2000000</v>
      </c>
      <c r="D1020" s="312">
        <v>2000000</v>
      </c>
    </row>
    <row r="1021" spans="1:4" x14ac:dyDescent="0.25">
      <c r="A1021" s="311"/>
      <c r="B1021" s="306"/>
      <c r="C1021" s="312"/>
      <c r="D1021" s="312"/>
    </row>
    <row r="1022" spans="1:4" ht="15.75" thickBot="1" x14ac:dyDescent="0.3">
      <c r="A1022" s="311"/>
      <c r="B1022" s="309" t="s">
        <v>50</v>
      </c>
      <c r="C1022" s="327">
        <f>SUM(C1017:C1021)</f>
        <v>10000000</v>
      </c>
      <c r="D1022" s="327">
        <f>SUM(D1017:D1021)</f>
        <v>7000000</v>
      </c>
    </row>
    <row r="1023" spans="1:4" x14ac:dyDescent="0.25">
      <c r="A1023" s="311"/>
      <c r="B1023" s="306"/>
      <c r="C1023" s="306"/>
      <c r="D1023" s="306"/>
    </row>
    <row r="1024" spans="1:4" x14ac:dyDescent="0.25">
      <c r="A1024" s="311"/>
      <c r="B1024" s="310" t="s">
        <v>3854</v>
      </c>
      <c r="C1024" s="306"/>
      <c r="D1024" s="306"/>
    </row>
    <row r="1025" spans="1:4" x14ac:dyDescent="0.25">
      <c r="A1025" s="311">
        <v>4040116</v>
      </c>
      <c r="B1025" s="306" t="s">
        <v>3855</v>
      </c>
      <c r="C1025" s="330">
        <v>200000</v>
      </c>
      <c r="D1025" s="330">
        <v>800000</v>
      </c>
    </row>
    <row r="1026" spans="1:4" x14ac:dyDescent="0.25">
      <c r="A1026" s="311">
        <v>4040117</v>
      </c>
      <c r="B1026" s="306" t="s">
        <v>3856</v>
      </c>
      <c r="C1026" s="330">
        <v>1700000</v>
      </c>
      <c r="D1026" s="330">
        <v>1200000</v>
      </c>
    </row>
    <row r="1027" spans="1:4" x14ac:dyDescent="0.25">
      <c r="A1027" s="311">
        <v>4040118</v>
      </c>
      <c r="B1027" s="306" t="s">
        <v>1470</v>
      </c>
      <c r="C1027" s="330">
        <v>0</v>
      </c>
      <c r="D1027" s="330"/>
    </row>
    <row r="1028" spans="1:4" ht="15.75" thickBot="1" x14ac:dyDescent="0.3">
      <c r="A1028" s="311"/>
      <c r="B1028" s="309" t="s">
        <v>1470</v>
      </c>
      <c r="C1028" s="342">
        <f>SUM(C1025:C1027)</f>
        <v>1900000</v>
      </c>
      <c r="D1028" s="342">
        <f>SUM(D1025:D1027)</f>
        <v>2000000</v>
      </c>
    </row>
    <row r="1029" spans="1:4" x14ac:dyDescent="0.25">
      <c r="A1029" s="311"/>
      <c r="B1029" s="309"/>
      <c r="C1029" s="343"/>
      <c r="D1029" s="343"/>
    </row>
    <row r="1030" spans="1:4" x14ac:dyDescent="0.25">
      <c r="A1030" s="311"/>
      <c r="B1030" s="352" t="s">
        <v>3857</v>
      </c>
      <c r="C1030" s="343"/>
      <c r="D1030" s="343"/>
    </row>
    <row r="1031" spans="1:4" x14ac:dyDescent="0.25">
      <c r="A1031" s="311">
        <v>4040119</v>
      </c>
      <c r="B1031" s="306" t="s">
        <v>3858</v>
      </c>
      <c r="C1031" s="330">
        <v>5500000</v>
      </c>
      <c r="D1031" s="330">
        <v>3000000</v>
      </c>
    </row>
    <row r="1032" spans="1:4" x14ac:dyDescent="0.25">
      <c r="A1032" s="311">
        <v>4040120</v>
      </c>
      <c r="B1032" s="306" t="s">
        <v>3859</v>
      </c>
      <c r="C1032" s="330">
        <v>2000000</v>
      </c>
      <c r="D1032" s="330">
        <v>2000000</v>
      </c>
    </row>
    <row r="1033" spans="1:4" ht="15.75" thickBot="1" x14ac:dyDescent="0.3">
      <c r="A1033" s="311"/>
      <c r="B1033" s="309" t="s">
        <v>1470</v>
      </c>
      <c r="C1033" s="342">
        <f>SUM(C1031:C1032)</f>
        <v>7500000</v>
      </c>
      <c r="D1033" s="342">
        <f>SUM(D1031:D1032)</f>
        <v>5000000</v>
      </c>
    </row>
    <row r="1034" spans="1:4" x14ac:dyDescent="0.25">
      <c r="A1034" s="311"/>
      <c r="B1034" s="309"/>
      <c r="C1034" s="343"/>
      <c r="D1034" s="343"/>
    </row>
    <row r="1035" spans="1:4" x14ac:dyDescent="0.25">
      <c r="A1035" s="311"/>
      <c r="B1035" s="347" t="s">
        <v>2499</v>
      </c>
      <c r="C1035" s="306"/>
      <c r="D1035" s="306"/>
    </row>
    <row r="1036" spans="1:4" x14ac:dyDescent="0.25">
      <c r="A1036" s="311">
        <v>4040121</v>
      </c>
      <c r="B1036" s="307" t="s">
        <v>3860</v>
      </c>
      <c r="C1036" s="330">
        <v>500000</v>
      </c>
      <c r="D1036" s="330">
        <v>200000</v>
      </c>
    </row>
    <row r="1037" spans="1:4" x14ac:dyDescent="0.25">
      <c r="A1037" s="311">
        <v>4040122</v>
      </c>
      <c r="B1037" s="307" t="s">
        <v>3861</v>
      </c>
      <c r="C1037" s="330">
        <v>4000000</v>
      </c>
      <c r="D1037" s="330">
        <v>19200000</v>
      </c>
    </row>
    <row r="1038" spans="1:4" x14ac:dyDescent="0.25">
      <c r="A1038" s="311">
        <v>4040123</v>
      </c>
      <c r="B1038" s="307" t="s">
        <v>3862</v>
      </c>
      <c r="C1038" s="330">
        <v>0</v>
      </c>
      <c r="D1038" s="330"/>
    </row>
    <row r="1039" spans="1:4" ht="15.75" thickBot="1" x14ac:dyDescent="0.3">
      <c r="A1039" s="311"/>
      <c r="B1039" s="309" t="s">
        <v>50</v>
      </c>
      <c r="C1039" s="342">
        <f>SUM(C1035:C1038)</f>
        <v>4500000</v>
      </c>
      <c r="D1039" s="342">
        <f>SUM(D1035:D1038)</f>
        <v>19400000</v>
      </c>
    </row>
    <row r="1040" spans="1:4" x14ac:dyDescent="0.25">
      <c r="A1040" s="311"/>
      <c r="B1040" s="309"/>
      <c r="C1040" s="317"/>
      <c r="D1040" s="317"/>
    </row>
    <row r="1041" spans="1:4" x14ac:dyDescent="0.25">
      <c r="A1041" s="311"/>
      <c r="B1041" s="347" t="s">
        <v>1842</v>
      </c>
      <c r="C1041" s="306"/>
      <c r="D1041" s="306"/>
    </row>
    <row r="1042" spans="1:4" x14ac:dyDescent="0.25">
      <c r="A1042" s="311">
        <v>4040124</v>
      </c>
      <c r="B1042" s="362" t="s">
        <v>3176</v>
      </c>
      <c r="C1042" s="330">
        <v>1000000</v>
      </c>
      <c r="D1042" s="330">
        <v>0</v>
      </c>
    </row>
    <row r="1043" spans="1:4" ht="15.75" thickBot="1" x14ac:dyDescent="0.3">
      <c r="A1043" s="311"/>
      <c r="B1043" s="309" t="s">
        <v>50</v>
      </c>
      <c r="C1043" s="342">
        <f>SUM(C1041:C1042)</f>
        <v>1000000</v>
      </c>
      <c r="D1043" s="342">
        <f>SUM(D1041:D1042)</f>
        <v>0</v>
      </c>
    </row>
    <row r="1044" spans="1:4" x14ac:dyDescent="0.25">
      <c r="A1044" s="311"/>
      <c r="B1044" s="309"/>
      <c r="C1044" s="343"/>
      <c r="D1044" s="343"/>
    </row>
    <row r="1045" spans="1:4" x14ac:dyDescent="0.25">
      <c r="A1045" s="311"/>
      <c r="B1045" s="347" t="s">
        <v>2679</v>
      </c>
      <c r="C1045" s="306"/>
      <c r="D1045" s="306"/>
    </row>
    <row r="1046" spans="1:4" x14ac:dyDescent="0.25">
      <c r="A1046" s="311">
        <v>4040125</v>
      </c>
      <c r="B1046" s="362" t="s">
        <v>3863</v>
      </c>
      <c r="C1046" s="330"/>
      <c r="D1046" s="330"/>
    </row>
    <row r="1047" spans="1:4" x14ac:dyDescent="0.25">
      <c r="A1047" s="311"/>
      <c r="B1047" s="307" t="s">
        <v>3864</v>
      </c>
      <c r="C1047" s="313">
        <v>2895277035</v>
      </c>
      <c r="D1047" s="313">
        <v>120000000</v>
      </c>
    </row>
    <row r="1048" spans="1:4" ht="15.75" thickBot="1" x14ac:dyDescent="0.3">
      <c r="A1048" s="311"/>
      <c r="B1048" s="309" t="s">
        <v>50</v>
      </c>
      <c r="C1048" s="336">
        <f>SUM(C1047)</f>
        <v>2895277035</v>
      </c>
      <c r="D1048" s="336">
        <f>SUM(D1047)</f>
        <v>120000000</v>
      </c>
    </row>
    <row r="1049" spans="1:4" x14ac:dyDescent="0.25">
      <c r="A1049" s="311"/>
      <c r="B1049" s="309"/>
      <c r="C1049" s="317"/>
      <c r="D1049" s="317"/>
    </row>
    <row r="1050" spans="1:4" x14ac:dyDescent="0.25">
      <c r="A1050" s="311"/>
      <c r="B1050" s="347" t="s">
        <v>2185</v>
      </c>
      <c r="C1050" s="306"/>
      <c r="D1050" s="306"/>
    </row>
    <row r="1051" spans="1:4" x14ac:dyDescent="0.25">
      <c r="A1051" s="311">
        <v>4040126</v>
      </c>
      <c r="B1051" s="307" t="s">
        <v>3865</v>
      </c>
      <c r="C1051" s="330" t="s">
        <v>3866</v>
      </c>
      <c r="D1051" s="330">
        <v>50000</v>
      </c>
    </row>
    <row r="1052" spans="1:4" x14ac:dyDescent="0.25">
      <c r="A1052" s="311">
        <v>4040127</v>
      </c>
      <c r="B1052" s="307" t="s">
        <v>3867</v>
      </c>
      <c r="C1052" s="330">
        <v>0</v>
      </c>
      <c r="D1052" s="330">
        <v>10000</v>
      </c>
    </row>
    <row r="1053" spans="1:4" x14ac:dyDescent="0.25">
      <c r="A1053" s="311">
        <v>4040128</v>
      </c>
      <c r="B1053" s="307" t="s">
        <v>3868</v>
      </c>
      <c r="C1053" s="330">
        <v>0</v>
      </c>
      <c r="D1053" s="330">
        <v>30000</v>
      </c>
    </row>
    <row r="1054" spans="1:4" x14ac:dyDescent="0.25">
      <c r="A1054" s="311">
        <v>4040129</v>
      </c>
      <c r="B1054" s="307" t="s">
        <v>3869</v>
      </c>
      <c r="C1054" s="330"/>
      <c r="D1054" s="330">
        <v>10000</v>
      </c>
    </row>
    <row r="1055" spans="1:4" ht="15.75" thickBot="1" x14ac:dyDescent="0.3">
      <c r="A1055" s="311"/>
      <c r="B1055" s="309" t="s">
        <v>50</v>
      </c>
      <c r="C1055" s="342">
        <f>SUM(C1050:C1053)</f>
        <v>0</v>
      </c>
      <c r="D1055" s="342">
        <f>SUM(D1050:D1054)</f>
        <v>100000</v>
      </c>
    </row>
    <row r="1056" spans="1:4" x14ac:dyDescent="0.25">
      <c r="A1056" s="311"/>
      <c r="B1056" s="309"/>
      <c r="C1056" s="343"/>
      <c r="D1056" s="343"/>
    </row>
    <row r="1057" spans="1:4" x14ac:dyDescent="0.25">
      <c r="A1057" s="311"/>
      <c r="B1057" s="347" t="s">
        <v>3870</v>
      </c>
      <c r="C1057" s="343"/>
      <c r="D1057" s="343"/>
    </row>
    <row r="1058" spans="1:4" x14ac:dyDescent="0.25">
      <c r="A1058" s="311"/>
      <c r="B1058" s="307" t="s">
        <v>3871</v>
      </c>
      <c r="C1058" s="343">
        <v>0</v>
      </c>
      <c r="D1058" s="343">
        <v>1200000000</v>
      </c>
    </row>
    <row r="1059" spans="1:4" ht="15.75" thickBot="1" x14ac:dyDescent="0.3">
      <c r="A1059" s="311"/>
      <c r="B1059" s="309" t="s">
        <v>50</v>
      </c>
      <c r="C1059" s="342">
        <f>SUM(C1054:C1057)</f>
        <v>0</v>
      </c>
      <c r="D1059" s="342">
        <f>SUM(D1058)</f>
        <v>1200000000</v>
      </c>
    </row>
    <row r="1060" spans="1:4" ht="15.75" thickBot="1" x14ac:dyDescent="0.3">
      <c r="A1060" s="311"/>
      <c r="B1060" s="309"/>
      <c r="C1060" s="342"/>
      <c r="D1060" s="342"/>
    </row>
    <row r="1061" spans="1:4" ht="15.75" thickBot="1" x14ac:dyDescent="0.3">
      <c r="A1061" s="311"/>
      <c r="B1061" s="309" t="s">
        <v>3872</v>
      </c>
      <c r="C1061" s="331">
        <f>SUM(C762+C798+C811+C815+C820+C824+C840+C868+C880+C899+C916+C924+C935+C940+C944+C951+C967+C975+C978+C986+C996+C1005+C1022+C1028++C1033+C1039+C1043+C1048+C1055)</f>
        <v>8235407035</v>
      </c>
      <c r="D1061" s="331">
        <v>6011049500</v>
      </c>
    </row>
    <row r="1062" spans="1:4" x14ac:dyDescent="0.25">
      <c r="A1062" s="311"/>
      <c r="B1062" s="309"/>
      <c r="C1062" s="317"/>
      <c r="D1062" s="317"/>
    </row>
    <row r="1063" spans="1:4" x14ac:dyDescent="0.25">
      <c r="A1063" s="311"/>
      <c r="B1063" s="306"/>
      <c r="C1063" s="306"/>
      <c r="D1063" s="306"/>
    </row>
    <row r="1064" spans="1:4" ht="18" x14ac:dyDescent="0.25">
      <c r="B1064" s="334" t="s">
        <v>3188</v>
      </c>
      <c r="C1064" s="306"/>
      <c r="D1064" s="311">
        <v>23</v>
      </c>
    </row>
    <row r="1065" spans="1:4" ht="15.75" x14ac:dyDescent="0.25">
      <c r="A1065" s="311"/>
      <c r="B1065" s="5" t="s">
        <v>3189</v>
      </c>
      <c r="C1065" s="306"/>
      <c r="D1065" s="306"/>
    </row>
    <row r="1066" spans="1:4" ht="15.75" x14ac:dyDescent="0.25">
      <c r="A1066" s="311"/>
      <c r="B1066" s="5" t="s">
        <v>3873</v>
      </c>
      <c r="C1066" s="306"/>
      <c r="D1066" s="306"/>
    </row>
    <row r="1067" spans="1:4" x14ac:dyDescent="0.25">
      <c r="A1067" s="311"/>
      <c r="B1067" s="306"/>
      <c r="C1067" s="306"/>
      <c r="D1067" s="306"/>
    </row>
    <row r="1068" spans="1:4" x14ac:dyDescent="0.25">
      <c r="A1068" s="321" t="s">
        <v>3169</v>
      </c>
      <c r="B1068" s="321" t="s">
        <v>3168</v>
      </c>
      <c r="C1068" s="323" t="s">
        <v>3170</v>
      </c>
      <c r="D1068" s="323" t="s">
        <v>3170</v>
      </c>
    </row>
    <row r="1069" spans="1:4" x14ac:dyDescent="0.25">
      <c r="A1069" s="314" t="s">
        <v>3171</v>
      </c>
      <c r="B1069" s="314"/>
      <c r="C1069" s="324" t="s">
        <v>3172</v>
      </c>
      <c r="D1069" s="324" t="s">
        <v>3172</v>
      </c>
    </row>
    <row r="1070" spans="1:4" x14ac:dyDescent="0.25">
      <c r="A1070" s="309"/>
      <c r="B1070" s="314"/>
      <c r="C1070" s="309">
        <v>2011</v>
      </c>
      <c r="D1070" s="309">
        <v>2012</v>
      </c>
    </row>
    <row r="1071" spans="1:4" ht="15.75" thickBot="1" x14ac:dyDescent="0.3">
      <c r="A1071" s="350"/>
      <c r="B1071" s="325"/>
      <c r="C1071" s="326" t="s">
        <v>8</v>
      </c>
      <c r="D1071" s="326" t="s">
        <v>8</v>
      </c>
    </row>
    <row r="1072" spans="1:4" x14ac:dyDescent="0.25">
      <c r="A1072" s="311"/>
      <c r="B1072" s="310" t="s">
        <v>3874</v>
      </c>
      <c r="C1072" s="306"/>
      <c r="D1072" s="306"/>
    </row>
    <row r="1073" spans="1:4" x14ac:dyDescent="0.25">
      <c r="A1073" s="311"/>
      <c r="B1073" s="310" t="s">
        <v>3875</v>
      </c>
      <c r="C1073" s="309"/>
      <c r="D1073" s="309"/>
    </row>
    <row r="1074" spans="1:4" x14ac:dyDescent="0.25">
      <c r="A1074" s="311">
        <v>4050001</v>
      </c>
      <c r="B1074" s="314" t="s">
        <v>867</v>
      </c>
      <c r="C1074" s="312">
        <v>11000000</v>
      </c>
      <c r="D1074" s="312">
        <v>19506000</v>
      </c>
    </row>
    <row r="1075" spans="1:4" x14ac:dyDescent="0.25">
      <c r="A1075" s="311" t="s">
        <v>3876</v>
      </c>
      <c r="B1075" s="306" t="s">
        <v>3877</v>
      </c>
      <c r="C1075" s="312">
        <v>5000000</v>
      </c>
      <c r="D1075" s="330"/>
    </row>
    <row r="1076" spans="1:4" x14ac:dyDescent="0.25">
      <c r="A1076" s="311" t="s">
        <v>3878</v>
      </c>
      <c r="B1076" s="306" t="s">
        <v>3879</v>
      </c>
      <c r="C1076" s="312">
        <v>2000000</v>
      </c>
      <c r="D1076" s="330"/>
    </row>
    <row r="1077" spans="1:4" x14ac:dyDescent="0.25">
      <c r="A1077" s="311" t="s">
        <v>3880</v>
      </c>
      <c r="B1077" s="306" t="s">
        <v>3881</v>
      </c>
      <c r="C1077" s="357">
        <v>2000000</v>
      </c>
      <c r="D1077" s="330"/>
    </row>
    <row r="1078" spans="1:4" x14ac:dyDescent="0.25">
      <c r="A1078" s="311" t="s">
        <v>3882</v>
      </c>
      <c r="B1078" s="306" t="s">
        <v>3883</v>
      </c>
      <c r="C1078" s="357">
        <v>1000000</v>
      </c>
      <c r="D1078" s="330"/>
    </row>
    <row r="1079" spans="1:4" x14ac:dyDescent="0.25">
      <c r="A1079" s="311" t="s">
        <v>3884</v>
      </c>
      <c r="B1079" s="306" t="s">
        <v>3885</v>
      </c>
      <c r="C1079" s="357">
        <v>1000000</v>
      </c>
      <c r="D1079" s="330"/>
    </row>
    <row r="1080" spans="1:4" x14ac:dyDescent="0.25">
      <c r="A1080" s="311">
        <v>4050002</v>
      </c>
      <c r="B1080" s="306" t="s">
        <v>3886</v>
      </c>
      <c r="C1080" s="312">
        <v>5000000</v>
      </c>
      <c r="D1080" s="312">
        <v>5000000</v>
      </c>
    </row>
    <row r="1081" spans="1:4" x14ac:dyDescent="0.25">
      <c r="A1081" s="311">
        <v>4050003</v>
      </c>
      <c r="B1081" s="306" t="s">
        <v>3887</v>
      </c>
      <c r="C1081" s="312">
        <v>0</v>
      </c>
      <c r="D1081" s="312">
        <v>0</v>
      </c>
    </row>
    <row r="1082" spans="1:4" x14ac:dyDescent="0.25">
      <c r="A1082" s="311" t="s">
        <v>3888</v>
      </c>
      <c r="B1082" s="306" t="s">
        <v>3889</v>
      </c>
      <c r="C1082" s="312">
        <v>2000000</v>
      </c>
      <c r="D1082" s="312">
        <v>2000000</v>
      </c>
    </row>
    <row r="1083" spans="1:4" x14ac:dyDescent="0.25">
      <c r="A1083" s="311" t="s">
        <v>3890</v>
      </c>
      <c r="B1083" s="306" t="s">
        <v>3891</v>
      </c>
      <c r="C1083" s="312"/>
      <c r="D1083" s="312"/>
    </row>
    <row r="1084" spans="1:4" x14ac:dyDescent="0.25">
      <c r="A1084" s="311">
        <v>4050005</v>
      </c>
      <c r="B1084" s="306" t="s">
        <v>3892</v>
      </c>
      <c r="C1084" s="312">
        <v>100000</v>
      </c>
      <c r="D1084" s="312">
        <v>100000</v>
      </c>
    </row>
    <row r="1085" spans="1:4" x14ac:dyDescent="0.25">
      <c r="A1085" s="311">
        <v>4050006</v>
      </c>
      <c r="B1085" s="306" t="s">
        <v>3893</v>
      </c>
      <c r="C1085" s="312">
        <v>2000000</v>
      </c>
      <c r="D1085" s="312">
        <v>2000000</v>
      </c>
    </row>
    <row r="1086" spans="1:4" x14ac:dyDescent="0.25">
      <c r="A1086" s="311">
        <v>4050007</v>
      </c>
      <c r="B1086" s="306" t="s">
        <v>3894</v>
      </c>
      <c r="C1086" s="312">
        <v>750000</v>
      </c>
      <c r="D1086" s="312">
        <v>750000</v>
      </c>
    </row>
    <row r="1087" spans="1:4" x14ac:dyDescent="0.25">
      <c r="A1087" s="311">
        <v>4050008</v>
      </c>
      <c r="B1087" s="306" t="s">
        <v>3895</v>
      </c>
      <c r="C1087" s="312">
        <v>250000</v>
      </c>
      <c r="D1087" s="312">
        <v>0</v>
      </c>
    </row>
    <row r="1088" spans="1:4" x14ac:dyDescent="0.25">
      <c r="A1088" s="311">
        <v>4050009</v>
      </c>
      <c r="B1088" s="306" t="s">
        <v>3896</v>
      </c>
      <c r="C1088" s="312">
        <v>1000000</v>
      </c>
      <c r="D1088" s="312">
        <v>1000000</v>
      </c>
    </row>
    <row r="1089" spans="1:4" x14ac:dyDescent="0.25">
      <c r="A1089" s="311">
        <v>4050010</v>
      </c>
      <c r="B1089" s="306" t="s">
        <v>3897</v>
      </c>
      <c r="C1089" s="312">
        <v>65000000</v>
      </c>
      <c r="D1089" s="312">
        <v>100000000</v>
      </c>
    </row>
    <row r="1090" spans="1:4" x14ac:dyDescent="0.25">
      <c r="A1090" s="311">
        <v>4050011</v>
      </c>
      <c r="B1090" s="306" t="s">
        <v>3898</v>
      </c>
      <c r="C1090" s="312">
        <v>2000000</v>
      </c>
      <c r="D1090" s="312">
        <v>2000000</v>
      </c>
    </row>
    <row r="1091" spans="1:4" ht="15.75" thickBot="1" x14ac:dyDescent="0.3">
      <c r="A1091" s="311"/>
      <c r="B1091" s="309" t="s">
        <v>1470</v>
      </c>
      <c r="C1091" s="342">
        <f>SUM(C1073:C1090)</f>
        <v>100100000</v>
      </c>
      <c r="D1091" s="342">
        <f>SUM(D1073:D1090)</f>
        <v>132356000</v>
      </c>
    </row>
    <row r="1092" spans="1:4" x14ac:dyDescent="0.25">
      <c r="A1092" s="311"/>
      <c r="B1092" s="309"/>
      <c r="C1092" s="343"/>
      <c r="D1092" s="343"/>
    </row>
    <row r="1093" spans="1:4" x14ac:dyDescent="0.25">
      <c r="A1093" s="311"/>
      <c r="B1093" s="310" t="s">
        <v>2873</v>
      </c>
      <c r="C1093" s="306"/>
      <c r="D1093" s="306"/>
    </row>
    <row r="1094" spans="1:4" x14ac:dyDescent="0.25">
      <c r="A1094" s="311">
        <v>4050012</v>
      </c>
      <c r="B1094" s="306" t="s">
        <v>3899</v>
      </c>
      <c r="C1094" s="312">
        <v>8000000</v>
      </c>
      <c r="D1094" s="312">
        <v>10000000</v>
      </c>
    </row>
    <row r="1095" spans="1:4" x14ac:dyDescent="0.25">
      <c r="A1095" s="311">
        <v>4050013</v>
      </c>
      <c r="B1095" s="306" t="s">
        <v>3900</v>
      </c>
      <c r="C1095" s="312">
        <v>1000000</v>
      </c>
      <c r="D1095" s="312"/>
    </row>
    <row r="1096" spans="1:4" x14ac:dyDescent="0.25">
      <c r="A1096" s="311"/>
      <c r="B1096" s="306"/>
    </row>
    <row r="1097" spans="1:4" ht="15.75" thickBot="1" x14ac:dyDescent="0.3">
      <c r="A1097" s="311"/>
      <c r="B1097" s="309" t="s">
        <v>1470</v>
      </c>
      <c r="C1097" s="342">
        <f>SUM(C1094:C1095)</f>
        <v>9000000</v>
      </c>
      <c r="D1097" s="342">
        <f>SUM(D1094:D1095)</f>
        <v>10000000</v>
      </c>
    </row>
    <row r="1098" spans="1:4" x14ac:dyDescent="0.25">
      <c r="A1098" s="311"/>
      <c r="B1098" s="309"/>
      <c r="C1098" s="343"/>
      <c r="D1098" s="343"/>
    </row>
    <row r="1099" spans="1:4" x14ac:dyDescent="0.25">
      <c r="A1099" s="311"/>
      <c r="B1099" s="310" t="s">
        <v>3599</v>
      </c>
      <c r="C1099" s="306"/>
      <c r="D1099" s="306"/>
    </row>
    <row r="1100" spans="1:4" x14ac:dyDescent="0.25">
      <c r="A1100" s="311">
        <v>4050014</v>
      </c>
      <c r="B1100" s="306" t="s">
        <v>3901</v>
      </c>
      <c r="C1100" s="312">
        <v>25000000</v>
      </c>
      <c r="D1100" s="312">
        <v>317100000</v>
      </c>
    </row>
    <row r="1101" spans="1:4" x14ac:dyDescent="0.25">
      <c r="A1101" s="311">
        <v>4050015</v>
      </c>
      <c r="B1101" s="306" t="s">
        <v>3902</v>
      </c>
      <c r="C1101" s="312">
        <v>15000000</v>
      </c>
      <c r="D1101" s="312">
        <v>50000000</v>
      </c>
    </row>
    <row r="1102" spans="1:4" x14ac:dyDescent="0.25">
      <c r="A1102" s="311">
        <v>4050016</v>
      </c>
      <c r="B1102" s="306" t="s">
        <v>3903</v>
      </c>
      <c r="C1102" s="312">
        <v>580000000</v>
      </c>
      <c r="D1102" s="312">
        <v>580000000</v>
      </c>
    </row>
    <row r="1103" spans="1:4" x14ac:dyDescent="0.25">
      <c r="A1103" s="311">
        <v>4050017</v>
      </c>
      <c r="B1103" s="306" t="s">
        <v>3904</v>
      </c>
      <c r="C1103" s="312">
        <v>500000</v>
      </c>
      <c r="D1103" s="312">
        <v>1000000</v>
      </c>
    </row>
    <row r="1104" spans="1:4" x14ac:dyDescent="0.25">
      <c r="A1104" s="311">
        <v>4050018</v>
      </c>
      <c r="B1104" s="306" t="s">
        <v>3905</v>
      </c>
      <c r="C1104" s="312">
        <v>10000000</v>
      </c>
      <c r="D1104" s="312">
        <v>1000000</v>
      </c>
    </row>
    <row r="1105" spans="1:11" x14ac:dyDescent="0.25">
      <c r="A1105" s="311">
        <v>4050019</v>
      </c>
      <c r="B1105" s="306" t="s">
        <v>3906</v>
      </c>
      <c r="C1105" s="312">
        <v>500000</v>
      </c>
      <c r="D1105" s="312">
        <v>500000</v>
      </c>
    </row>
    <row r="1106" spans="1:11" ht="15.75" thickBot="1" x14ac:dyDescent="0.3">
      <c r="A1106" s="311"/>
      <c r="B1106" s="309" t="s">
        <v>3907</v>
      </c>
      <c r="C1106" s="342">
        <f>SUM(C1100:C1105)</f>
        <v>631000000</v>
      </c>
      <c r="D1106" s="342">
        <f>SUM(D1100:D1105)</f>
        <v>949600000</v>
      </c>
    </row>
    <row r="1107" spans="1:11" x14ac:dyDescent="0.25">
      <c r="A1107" s="311"/>
      <c r="B1107" s="309"/>
      <c r="C1107" s="343"/>
      <c r="D1107" s="343"/>
    </row>
    <row r="1108" spans="1:11" ht="18" x14ac:dyDescent="0.25">
      <c r="A1108" s="311">
        <v>24</v>
      </c>
      <c r="B1108" s="334" t="s">
        <v>3188</v>
      </c>
      <c r="C1108" s="306"/>
    </row>
    <row r="1109" spans="1:11" ht="15.75" x14ac:dyDescent="0.25">
      <c r="A1109" s="311"/>
      <c r="B1109" s="5" t="s">
        <v>3189</v>
      </c>
      <c r="C1109" s="306"/>
      <c r="D1109" s="306"/>
    </row>
    <row r="1110" spans="1:11" ht="15.75" x14ac:dyDescent="0.25">
      <c r="A1110" s="311"/>
      <c r="B1110" s="5" t="s">
        <v>3908</v>
      </c>
      <c r="C1110" s="306"/>
      <c r="D1110" s="306"/>
    </row>
    <row r="1111" spans="1:11" x14ac:dyDescent="0.25">
      <c r="A1111" s="311"/>
      <c r="B1111" s="306"/>
      <c r="C1111" s="306"/>
      <c r="D1111" s="306"/>
    </row>
    <row r="1112" spans="1:11" ht="18" x14ac:dyDescent="0.25">
      <c r="A1112" s="321" t="s">
        <v>3169</v>
      </c>
      <c r="B1112" s="321" t="s">
        <v>3168</v>
      </c>
      <c r="C1112" s="323" t="s">
        <v>3170</v>
      </c>
      <c r="D1112" s="323" t="s">
        <v>3170</v>
      </c>
      <c r="F1112" s="63"/>
      <c r="G1112" s="311"/>
      <c r="H1112" s="334"/>
      <c r="I1112" s="306"/>
      <c r="J1112" s="306"/>
      <c r="K1112" s="63"/>
    </row>
    <row r="1113" spans="1:11" ht="15.75" x14ac:dyDescent="0.25">
      <c r="A1113" s="314" t="s">
        <v>3171</v>
      </c>
      <c r="B1113" s="314"/>
      <c r="C1113" s="324" t="s">
        <v>3172</v>
      </c>
      <c r="D1113" s="324" t="s">
        <v>3172</v>
      </c>
      <c r="F1113" s="63"/>
      <c r="G1113" s="311"/>
      <c r="H1113" s="5"/>
      <c r="I1113" s="306"/>
      <c r="J1113" s="306"/>
      <c r="K1113" s="63"/>
    </row>
    <row r="1114" spans="1:11" ht="15.75" x14ac:dyDescent="0.25">
      <c r="A1114" s="309"/>
      <c r="B1114" s="314"/>
      <c r="C1114" s="309">
        <v>2011</v>
      </c>
      <c r="D1114" s="309">
        <v>2012</v>
      </c>
      <c r="F1114" s="63"/>
      <c r="G1114" s="311"/>
      <c r="H1114" s="5"/>
      <c r="I1114" s="306"/>
      <c r="J1114" s="306"/>
      <c r="K1114" s="63"/>
    </row>
    <row r="1115" spans="1:11" ht="15.75" thickBot="1" x14ac:dyDescent="0.3">
      <c r="A1115" s="350"/>
      <c r="B1115" s="325"/>
      <c r="C1115" s="326" t="s">
        <v>8</v>
      </c>
      <c r="D1115" s="326" t="s">
        <v>8</v>
      </c>
      <c r="F1115" s="63"/>
      <c r="G1115" s="311"/>
      <c r="H1115" s="306"/>
      <c r="I1115" s="318"/>
      <c r="J1115" s="318"/>
      <c r="K1115" s="63"/>
    </row>
    <row r="1116" spans="1:11" x14ac:dyDescent="0.25">
      <c r="A1116" s="311"/>
      <c r="B1116" s="310" t="s">
        <v>3909</v>
      </c>
      <c r="C1116" s="312"/>
      <c r="D1116" s="312"/>
      <c r="F1116" s="63"/>
      <c r="G1116" s="314"/>
      <c r="H1116" s="314"/>
      <c r="I1116" s="324"/>
      <c r="J1116" s="324"/>
      <c r="K1116" s="63"/>
    </row>
    <row r="1117" spans="1:11" x14ac:dyDescent="0.25">
      <c r="A1117" s="311">
        <v>4050020</v>
      </c>
      <c r="B1117" s="306" t="s">
        <v>3910</v>
      </c>
      <c r="C1117" s="312">
        <v>2000000</v>
      </c>
      <c r="D1117" s="312">
        <v>7500000</v>
      </c>
      <c r="F1117" s="63"/>
      <c r="G1117" s="314"/>
      <c r="H1117" s="314"/>
      <c r="I1117" s="324"/>
      <c r="J1117" s="324"/>
      <c r="K1117" s="63"/>
    </row>
    <row r="1118" spans="1:11" x14ac:dyDescent="0.25">
      <c r="A1118" s="311">
        <v>4050021</v>
      </c>
      <c r="B1118" s="306" t="s">
        <v>3911</v>
      </c>
      <c r="C1118" s="312">
        <v>5000000</v>
      </c>
      <c r="D1118" s="312">
        <v>5000000</v>
      </c>
      <c r="F1118" s="63"/>
      <c r="G1118" s="309"/>
      <c r="H1118" s="314"/>
      <c r="I1118" s="309"/>
      <c r="J1118" s="309"/>
      <c r="K1118" s="63"/>
    </row>
    <row r="1119" spans="1:11" x14ac:dyDescent="0.25">
      <c r="A1119" s="311">
        <v>4050022</v>
      </c>
      <c r="B1119" s="306" t="s">
        <v>3912</v>
      </c>
      <c r="C1119" s="312">
        <v>15000000</v>
      </c>
      <c r="D1119" s="312">
        <v>45000000</v>
      </c>
      <c r="F1119" s="63"/>
      <c r="G1119" s="309"/>
      <c r="H1119" s="314"/>
      <c r="I1119" s="309"/>
      <c r="J1119" s="309"/>
      <c r="K1119" s="63"/>
    </row>
    <row r="1120" spans="1:11" x14ac:dyDescent="0.25">
      <c r="A1120" s="311">
        <v>4050023</v>
      </c>
      <c r="B1120" s="306" t="s">
        <v>3913</v>
      </c>
      <c r="C1120" s="312">
        <v>1000000</v>
      </c>
      <c r="D1120" s="312">
        <v>1400000</v>
      </c>
      <c r="F1120" s="63"/>
      <c r="G1120" s="309"/>
      <c r="H1120" s="314"/>
      <c r="I1120" s="309"/>
      <c r="J1120" s="309"/>
      <c r="K1120" s="63"/>
    </row>
    <row r="1121" spans="1:11" x14ac:dyDescent="0.25">
      <c r="A1121" s="311">
        <v>4050024</v>
      </c>
      <c r="B1121" s="306" t="s">
        <v>3914</v>
      </c>
      <c r="C1121" s="312">
        <v>103000000</v>
      </c>
      <c r="D1121" s="312">
        <v>118000000</v>
      </c>
      <c r="F1121" s="63"/>
      <c r="G1121" s="311"/>
      <c r="H1121" s="306"/>
      <c r="I1121" s="344"/>
      <c r="J1121" s="344"/>
      <c r="K1121" s="63"/>
    </row>
    <row r="1122" spans="1:11" x14ac:dyDescent="0.25">
      <c r="A1122" s="311" t="s">
        <v>3915</v>
      </c>
      <c r="B1122" s="306" t="s">
        <v>3916</v>
      </c>
      <c r="C1122" s="312">
        <v>0</v>
      </c>
      <c r="D1122" s="312">
        <v>2000000</v>
      </c>
      <c r="F1122" s="63"/>
      <c r="G1122" s="311"/>
      <c r="H1122" s="306"/>
      <c r="I1122" s="344"/>
      <c r="J1122" s="344"/>
      <c r="K1122" s="63"/>
    </row>
    <row r="1123" spans="1:11" x14ac:dyDescent="0.25">
      <c r="F1123" s="63"/>
      <c r="G1123" s="311"/>
      <c r="H1123" s="306"/>
      <c r="I1123" s="344"/>
      <c r="J1123" s="363"/>
      <c r="K1123" s="63"/>
    </row>
    <row r="1124" spans="1:11" ht="15.75" thickBot="1" x14ac:dyDescent="0.3">
      <c r="A1124" s="311"/>
      <c r="B1124" s="309" t="s">
        <v>3917</v>
      </c>
      <c r="C1124" s="342">
        <f>SUM(C1117:C1122)</f>
        <v>126000000</v>
      </c>
      <c r="D1124" s="342">
        <f>SUM(D1117:D1122)</f>
        <v>178900000</v>
      </c>
      <c r="F1124" s="63"/>
      <c r="G1124" s="311"/>
      <c r="H1124" s="306"/>
      <c r="I1124" s="364"/>
      <c r="J1124" s="364"/>
      <c r="K1124" s="63"/>
    </row>
    <row r="1125" spans="1:11" x14ac:dyDescent="0.25">
      <c r="A1125" s="311"/>
      <c r="B1125" s="309"/>
      <c r="C1125" s="343"/>
      <c r="D1125" s="343"/>
      <c r="F1125" s="63"/>
      <c r="G1125" s="311"/>
      <c r="H1125" s="306"/>
      <c r="I1125" s="364"/>
      <c r="J1125" s="364"/>
      <c r="K1125" s="63"/>
    </row>
    <row r="1126" spans="1:11" x14ac:dyDescent="0.25">
      <c r="A1126" s="311"/>
      <c r="B1126" s="310" t="s">
        <v>2349</v>
      </c>
      <c r="C1126" s="343"/>
      <c r="D1126" s="343"/>
      <c r="F1126" s="63"/>
      <c r="G1126" s="311"/>
      <c r="H1126" s="306"/>
      <c r="I1126" s="364"/>
      <c r="J1126" s="364"/>
      <c r="K1126" s="63"/>
    </row>
    <row r="1127" spans="1:11" x14ac:dyDescent="0.25">
      <c r="A1127" s="311" t="s">
        <v>3918</v>
      </c>
      <c r="B1127" s="306" t="s">
        <v>3919</v>
      </c>
      <c r="C1127" s="312">
        <v>6000000</v>
      </c>
      <c r="D1127" s="312">
        <v>250000000</v>
      </c>
      <c r="F1127" s="63"/>
      <c r="G1127" s="311"/>
      <c r="H1127" s="306"/>
      <c r="I1127" s="364"/>
      <c r="J1127" s="364"/>
      <c r="K1127" s="63"/>
    </row>
    <row r="1128" spans="1:11" ht="15.75" thickBot="1" x14ac:dyDescent="0.3">
      <c r="A1128" s="311"/>
      <c r="B1128" s="309" t="s">
        <v>3917</v>
      </c>
      <c r="C1128" s="342">
        <f>SUM(C1127)</f>
        <v>6000000</v>
      </c>
      <c r="D1128" s="342">
        <f>SUM(D1127)</f>
        <v>250000000</v>
      </c>
      <c r="F1128" s="63"/>
      <c r="G1128" s="311"/>
      <c r="H1128" s="306"/>
      <c r="I1128" s="364"/>
      <c r="J1128" s="364"/>
      <c r="K1128" s="63"/>
    </row>
    <row r="1129" spans="1:11" x14ac:dyDescent="0.25">
      <c r="A1129" s="311"/>
      <c r="B1129" s="309"/>
      <c r="C1129" s="343"/>
      <c r="D1129" s="343"/>
      <c r="F1129" s="63"/>
      <c r="G1129" s="311"/>
      <c r="H1129" s="306"/>
      <c r="I1129" s="364"/>
      <c r="J1129" s="364"/>
      <c r="K1129" s="63"/>
    </row>
    <row r="1130" spans="1:11" x14ac:dyDescent="0.25">
      <c r="A1130" s="311"/>
      <c r="B1130" s="352" t="s">
        <v>3920</v>
      </c>
      <c r="C1130" s="343"/>
      <c r="D1130" s="343"/>
      <c r="F1130" s="63"/>
      <c r="G1130" s="311"/>
      <c r="H1130" s="306"/>
      <c r="I1130" s="364"/>
      <c r="J1130" s="364"/>
      <c r="K1130" s="63"/>
    </row>
    <row r="1131" spans="1:11" x14ac:dyDescent="0.25">
      <c r="A1131" s="311">
        <v>4050025</v>
      </c>
      <c r="B1131" s="306" t="s">
        <v>3921</v>
      </c>
      <c r="C1131" s="312">
        <v>600000</v>
      </c>
      <c r="D1131" s="312">
        <v>0</v>
      </c>
      <c r="F1131" s="63"/>
      <c r="G1131" s="309"/>
      <c r="H1131" s="314"/>
      <c r="I1131" s="365"/>
      <c r="J1131" s="365"/>
      <c r="K1131" s="63"/>
    </row>
    <row r="1132" spans="1:11" ht="15.75" thickBot="1" x14ac:dyDescent="0.3">
      <c r="A1132" s="311"/>
      <c r="B1132" s="309" t="s">
        <v>3917</v>
      </c>
      <c r="C1132" s="342">
        <f>SUM(C1130:C1131)</f>
        <v>600000</v>
      </c>
      <c r="D1132" s="342">
        <f>SUM(D1130:D1131)</f>
        <v>0</v>
      </c>
      <c r="F1132" s="63"/>
      <c r="G1132" s="63"/>
      <c r="H1132" s="63"/>
      <c r="I1132" s="63"/>
      <c r="J1132" s="63"/>
      <c r="K1132" s="63"/>
    </row>
    <row r="1133" spans="1:11" x14ac:dyDescent="0.25">
      <c r="A1133" s="311"/>
      <c r="B1133" s="306"/>
      <c r="C1133" s="343"/>
      <c r="D1133" s="343"/>
    </row>
    <row r="1134" spans="1:11" x14ac:dyDescent="0.25">
      <c r="A1134" s="311"/>
      <c r="B1134" s="310" t="s">
        <v>3922</v>
      </c>
      <c r="C1134" s="306"/>
      <c r="D1134" s="306"/>
    </row>
    <row r="1135" spans="1:11" x14ac:dyDescent="0.25">
      <c r="A1135" s="311">
        <v>4050026</v>
      </c>
      <c r="B1135" s="306" t="s">
        <v>3923</v>
      </c>
      <c r="C1135" s="306"/>
      <c r="D1135" s="306"/>
    </row>
    <row r="1136" spans="1:11" x14ac:dyDescent="0.25">
      <c r="A1136" s="311"/>
      <c r="B1136" s="306" t="s">
        <v>3924</v>
      </c>
      <c r="C1136" s="357">
        <v>10000000</v>
      </c>
      <c r="D1136" s="357">
        <v>200000000</v>
      </c>
    </row>
    <row r="1137" spans="1:4" x14ac:dyDescent="0.25">
      <c r="A1137" s="311"/>
    </row>
    <row r="1138" spans="1:4" ht="15.75" thickBot="1" x14ac:dyDescent="0.3">
      <c r="A1138" s="311"/>
      <c r="B1138" s="309" t="s">
        <v>1470</v>
      </c>
      <c r="C1138" s="342">
        <f>SUM(C1136:C1136)</f>
        <v>10000000</v>
      </c>
      <c r="D1138" s="342">
        <f>SUM(D1136:D1136)</f>
        <v>200000000</v>
      </c>
    </row>
    <row r="1139" spans="1:4" x14ac:dyDescent="0.25">
      <c r="A1139" s="311"/>
      <c r="B1139" s="309"/>
      <c r="C1139" s="343"/>
      <c r="D1139" s="343"/>
    </row>
    <row r="1140" spans="1:4" x14ac:dyDescent="0.25">
      <c r="A1140" s="311"/>
      <c r="B1140" s="310" t="s">
        <v>3925</v>
      </c>
      <c r="C1140" s="306"/>
      <c r="D1140" s="306"/>
    </row>
    <row r="1141" spans="1:4" x14ac:dyDescent="0.25">
      <c r="A1141" s="311"/>
      <c r="B1141" s="310" t="s">
        <v>3926</v>
      </c>
      <c r="C1141" s="357"/>
      <c r="D1141" s="357"/>
    </row>
    <row r="1142" spans="1:4" x14ac:dyDescent="0.25">
      <c r="A1142" s="311">
        <v>4050027</v>
      </c>
      <c r="B1142" s="306" t="s">
        <v>3927</v>
      </c>
      <c r="C1142" s="357"/>
      <c r="D1142" s="357"/>
    </row>
    <row r="1143" spans="1:4" x14ac:dyDescent="0.25">
      <c r="A1143" s="311"/>
      <c r="B1143" s="306" t="s">
        <v>3928</v>
      </c>
      <c r="C1143" s="357">
        <v>800000</v>
      </c>
      <c r="D1143" s="357">
        <v>3300000</v>
      </c>
    </row>
    <row r="1144" spans="1:4" x14ac:dyDescent="0.25">
      <c r="A1144" s="311">
        <v>4050028</v>
      </c>
      <c r="B1144" s="306" t="s">
        <v>3929</v>
      </c>
      <c r="C1144" s="357">
        <v>150000</v>
      </c>
      <c r="D1144" s="357">
        <v>0</v>
      </c>
    </row>
    <row r="1145" spans="1:4" x14ac:dyDescent="0.25">
      <c r="A1145" s="311"/>
      <c r="B1145" s="306"/>
      <c r="C1145" s="357"/>
      <c r="D1145" s="357"/>
    </row>
    <row r="1146" spans="1:4" ht="15.75" thickBot="1" x14ac:dyDescent="0.3">
      <c r="A1146" s="311"/>
      <c r="B1146" s="309" t="s">
        <v>1470</v>
      </c>
      <c r="C1146" s="342">
        <f>SUM(C1141:C1145)</f>
        <v>950000</v>
      </c>
      <c r="D1146" s="342">
        <f>SUM(D1141:D1145)</f>
        <v>3300000</v>
      </c>
    </row>
    <row r="1147" spans="1:4" x14ac:dyDescent="0.25">
      <c r="A1147" s="311"/>
      <c r="B1147" s="309"/>
      <c r="C1147" s="306"/>
      <c r="D1147" s="306"/>
    </row>
    <row r="1148" spans="1:4" x14ac:dyDescent="0.25">
      <c r="A1148" s="311"/>
      <c r="B1148" s="310" t="s">
        <v>3930</v>
      </c>
      <c r="C1148" s="360"/>
      <c r="D1148" s="360"/>
    </row>
    <row r="1149" spans="1:4" x14ac:dyDescent="0.25">
      <c r="A1149" s="311"/>
      <c r="B1149" s="310"/>
      <c r="C1149" s="306"/>
      <c r="D1149" s="306"/>
    </row>
    <row r="1150" spans="1:4" x14ac:dyDescent="0.25">
      <c r="A1150" s="311">
        <v>4050029</v>
      </c>
      <c r="B1150" s="306" t="s">
        <v>3931</v>
      </c>
      <c r="C1150" s="357">
        <v>55000</v>
      </c>
      <c r="D1150" s="357">
        <v>6000000</v>
      </c>
    </row>
    <row r="1151" spans="1:4" x14ac:dyDescent="0.25">
      <c r="A1151" s="311">
        <v>4050030</v>
      </c>
      <c r="B1151" s="306" t="s">
        <v>3932</v>
      </c>
      <c r="C1151" s="357">
        <v>45000</v>
      </c>
      <c r="D1151" s="357">
        <v>45000</v>
      </c>
    </row>
    <row r="1152" spans="1:4" x14ac:dyDescent="0.25">
      <c r="A1152" s="311">
        <v>4050031</v>
      </c>
      <c r="B1152" s="306" t="s">
        <v>3933</v>
      </c>
      <c r="C1152" s="357"/>
      <c r="D1152" s="357"/>
    </row>
    <row r="1153" spans="1:4" x14ac:dyDescent="0.25">
      <c r="A1153" s="311">
        <v>4050032</v>
      </c>
      <c r="B1153" s="306" t="s">
        <v>3934</v>
      </c>
      <c r="C1153" s="357">
        <v>0</v>
      </c>
      <c r="D1153" s="357">
        <v>100000</v>
      </c>
    </row>
    <row r="1154" spans="1:4" x14ac:dyDescent="0.25">
      <c r="A1154" s="311">
        <v>4050033</v>
      </c>
      <c r="B1154" s="306" t="s">
        <v>3935</v>
      </c>
      <c r="C1154" s="357">
        <v>0</v>
      </c>
      <c r="D1154" s="357"/>
    </row>
    <row r="1155" spans="1:4" x14ac:dyDescent="0.25">
      <c r="A1155" s="311">
        <v>4050034</v>
      </c>
      <c r="B1155" s="306" t="s">
        <v>2093</v>
      </c>
      <c r="C1155" s="357">
        <v>0</v>
      </c>
      <c r="D1155" s="357"/>
    </row>
    <row r="1156" spans="1:4" x14ac:dyDescent="0.25">
      <c r="A1156" s="311">
        <v>4050035</v>
      </c>
      <c r="B1156" s="306" t="s">
        <v>3936</v>
      </c>
      <c r="C1156" s="357">
        <v>0</v>
      </c>
      <c r="D1156" s="357"/>
    </row>
    <row r="1157" spans="1:4" x14ac:dyDescent="0.25">
      <c r="A1157" s="311">
        <v>4050036</v>
      </c>
      <c r="B1157" s="306" t="s">
        <v>3937</v>
      </c>
      <c r="C1157" s="357">
        <v>0</v>
      </c>
      <c r="D1157" s="357"/>
    </row>
    <row r="1158" spans="1:4" ht="15.75" thickBot="1" x14ac:dyDescent="0.3">
      <c r="A1158" s="311"/>
      <c r="B1158" s="309" t="s">
        <v>50</v>
      </c>
      <c r="C1158" s="342">
        <f>SUM(C1150:C1157)</f>
        <v>100000</v>
      </c>
      <c r="D1158" s="342">
        <f>SUM(D1150:D1157)</f>
        <v>6145000</v>
      </c>
    </row>
    <row r="1159" spans="1:4" x14ac:dyDescent="0.25">
      <c r="A1159" s="311"/>
      <c r="B1159" s="309"/>
      <c r="C1159" s="343"/>
      <c r="D1159" s="343"/>
    </row>
    <row r="1160" spans="1:4" x14ac:dyDescent="0.25">
      <c r="A1160" s="311"/>
      <c r="B1160" s="306"/>
      <c r="C1160" s="306"/>
      <c r="D1160" s="306"/>
    </row>
    <row r="1161" spans="1:4" ht="18" x14ac:dyDescent="0.25">
      <c r="B1161" s="334" t="s">
        <v>3188</v>
      </c>
      <c r="C1161" s="306"/>
      <c r="D1161" s="311">
        <v>25</v>
      </c>
    </row>
    <row r="1162" spans="1:4" ht="15.75" x14ac:dyDescent="0.25">
      <c r="A1162" s="311"/>
      <c r="B1162" s="5" t="s">
        <v>3189</v>
      </c>
      <c r="C1162" s="306"/>
      <c r="D1162" s="306"/>
    </row>
    <row r="1163" spans="1:4" ht="15.75" x14ac:dyDescent="0.25">
      <c r="A1163" s="311"/>
      <c r="B1163" s="5" t="s">
        <v>3908</v>
      </c>
      <c r="C1163" s="306"/>
      <c r="D1163" s="306"/>
    </row>
    <row r="1164" spans="1:4" x14ac:dyDescent="0.25">
      <c r="A1164" s="321" t="s">
        <v>3169</v>
      </c>
      <c r="B1164" s="321" t="s">
        <v>3168</v>
      </c>
      <c r="C1164" s="323" t="s">
        <v>3170</v>
      </c>
      <c r="D1164" s="323" t="s">
        <v>3170</v>
      </c>
    </row>
    <row r="1165" spans="1:4" x14ac:dyDescent="0.25">
      <c r="A1165" s="314" t="s">
        <v>3171</v>
      </c>
      <c r="B1165" s="314"/>
      <c r="C1165" s="324" t="s">
        <v>3172</v>
      </c>
      <c r="D1165" s="324" t="s">
        <v>3172</v>
      </c>
    </row>
    <row r="1166" spans="1:4" x14ac:dyDescent="0.25">
      <c r="A1166" s="309"/>
      <c r="B1166" s="314"/>
      <c r="C1166" s="309">
        <v>2011</v>
      </c>
      <c r="D1166" s="309">
        <v>2012</v>
      </c>
    </row>
    <row r="1167" spans="1:4" ht="15.75" thickBot="1" x14ac:dyDescent="0.3">
      <c r="A1167" s="350"/>
      <c r="B1167" s="325"/>
      <c r="C1167" s="326" t="s">
        <v>8</v>
      </c>
      <c r="D1167" s="326" t="s">
        <v>8</v>
      </c>
    </row>
    <row r="1168" spans="1:4" x14ac:dyDescent="0.25">
      <c r="A1168" s="311"/>
      <c r="B1168" s="310" t="s">
        <v>2235</v>
      </c>
      <c r="C1168" s="312"/>
      <c r="D1168" s="312"/>
    </row>
    <row r="1169" spans="1:4" x14ac:dyDescent="0.25">
      <c r="A1169" s="311">
        <v>4050037</v>
      </c>
      <c r="B1169" s="306" t="s">
        <v>3938</v>
      </c>
      <c r="C1169" s="357">
        <v>1200000</v>
      </c>
      <c r="D1169" s="357">
        <v>800000</v>
      </c>
    </row>
    <row r="1170" spans="1:4" x14ac:dyDescent="0.25">
      <c r="A1170" s="311">
        <v>4050038</v>
      </c>
      <c r="B1170" s="306" t="s">
        <v>3939</v>
      </c>
      <c r="C1170" s="357">
        <v>120000</v>
      </c>
      <c r="D1170" s="357">
        <v>100000</v>
      </c>
    </row>
    <row r="1171" spans="1:4" x14ac:dyDescent="0.25">
      <c r="A1171" s="311">
        <v>4050039</v>
      </c>
      <c r="B1171" s="306" t="s">
        <v>3940</v>
      </c>
      <c r="C1171" s="357">
        <v>80000</v>
      </c>
      <c r="D1171" s="357">
        <v>50000</v>
      </c>
    </row>
    <row r="1172" spans="1:4" x14ac:dyDescent="0.25">
      <c r="A1172" s="311">
        <v>4050040</v>
      </c>
      <c r="B1172" s="306" t="s">
        <v>3941</v>
      </c>
      <c r="C1172" s="357">
        <v>150000</v>
      </c>
      <c r="D1172" s="357">
        <v>100000</v>
      </c>
    </row>
    <row r="1173" spans="1:4" ht="15.75" thickBot="1" x14ac:dyDescent="0.3">
      <c r="A1173" s="311"/>
      <c r="B1173" s="309" t="s">
        <v>1470</v>
      </c>
      <c r="C1173" s="342">
        <f>SUM(C1169:C1172)</f>
        <v>1550000</v>
      </c>
      <c r="D1173" s="342">
        <f>SUM(D1169:D1172)</f>
        <v>1050000</v>
      </c>
    </row>
    <row r="1174" spans="1:4" x14ac:dyDescent="0.25">
      <c r="A1174" s="311"/>
      <c r="B1174" s="306"/>
      <c r="C1174" s="318"/>
      <c r="D1174" s="318"/>
    </row>
    <row r="1175" spans="1:4" x14ac:dyDescent="0.25">
      <c r="A1175" s="311"/>
      <c r="B1175" s="310" t="s">
        <v>3942</v>
      </c>
      <c r="C1175" s="306"/>
      <c r="D1175" s="306"/>
    </row>
    <row r="1176" spans="1:4" x14ac:dyDescent="0.25">
      <c r="A1176" s="311">
        <v>4050041</v>
      </c>
      <c r="B1176" s="306" t="s">
        <v>3943</v>
      </c>
      <c r="C1176" s="312">
        <v>0</v>
      </c>
      <c r="D1176" s="312"/>
    </row>
    <row r="1177" spans="1:4" x14ac:dyDescent="0.25">
      <c r="A1177" s="311">
        <v>4050042</v>
      </c>
      <c r="B1177" s="306" t="s">
        <v>3944</v>
      </c>
      <c r="C1177" s="312">
        <v>0</v>
      </c>
      <c r="D1177" s="312"/>
    </row>
    <row r="1178" spans="1:4" x14ac:dyDescent="0.25">
      <c r="A1178" s="311">
        <v>4050043</v>
      </c>
      <c r="B1178" s="306" t="s">
        <v>3945</v>
      </c>
      <c r="C1178" s="312">
        <v>11000000</v>
      </c>
      <c r="D1178" s="312">
        <v>50000000</v>
      </c>
    </row>
    <row r="1179" spans="1:4" x14ac:dyDescent="0.25">
      <c r="A1179" s="311">
        <v>4050044</v>
      </c>
      <c r="B1179" s="306" t="s">
        <v>3946</v>
      </c>
      <c r="C1179" s="312">
        <v>100000000</v>
      </c>
      <c r="D1179" s="312">
        <v>150000000</v>
      </c>
    </row>
    <row r="1180" spans="1:4" x14ac:dyDescent="0.25">
      <c r="A1180" s="311">
        <v>4050045</v>
      </c>
      <c r="B1180" s="306" t="s">
        <v>3947</v>
      </c>
      <c r="C1180" s="312">
        <v>3000000</v>
      </c>
      <c r="D1180" s="312">
        <v>5000000</v>
      </c>
    </row>
    <row r="1181" spans="1:4" x14ac:dyDescent="0.25">
      <c r="A1181" s="311">
        <v>4050046</v>
      </c>
      <c r="B1181" s="306" t="s">
        <v>3948</v>
      </c>
      <c r="C1181" s="312">
        <v>0</v>
      </c>
      <c r="D1181" s="312">
        <v>250000000</v>
      </c>
    </row>
    <row r="1182" spans="1:4" ht="15.75" thickBot="1" x14ac:dyDescent="0.3">
      <c r="A1182" s="311"/>
      <c r="B1182" s="309" t="s">
        <v>50</v>
      </c>
      <c r="C1182" s="342">
        <f>SUM(C1177:C1181)</f>
        <v>114000000</v>
      </c>
      <c r="D1182" s="342">
        <f>SUM(D1177:D1181)</f>
        <v>455000000</v>
      </c>
    </row>
    <row r="1183" spans="1:4" x14ac:dyDescent="0.25">
      <c r="A1183" s="311"/>
      <c r="B1183" s="309"/>
      <c r="C1183" s="306"/>
      <c r="D1183" s="306"/>
    </row>
    <row r="1184" spans="1:4" x14ac:dyDescent="0.25">
      <c r="A1184" s="311"/>
      <c r="B1184" s="310" t="s">
        <v>3949</v>
      </c>
      <c r="C1184" s="343"/>
      <c r="D1184" s="343"/>
    </row>
    <row r="1185" spans="1:4" x14ac:dyDescent="0.25">
      <c r="A1185" s="311"/>
      <c r="B1185" s="352" t="s">
        <v>3950</v>
      </c>
      <c r="C1185" s="343"/>
      <c r="D1185" s="343"/>
    </row>
    <row r="1186" spans="1:4" x14ac:dyDescent="0.25">
      <c r="A1186" s="311">
        <v>4050047</v>
      </c>
      <c r="B1186" s="307" t="s">
        <v>3951</v>
      </c>
      <c r="C1186" s="312">
        <v>200000</v>
      </c>
      <c r="D1186" s="312">
        <v>60000</v>
      </c>
    </row>
    <row r="1187" spans="1:4" x14ac:dyDescent="0.25">
      <c r="A1187" s="311">
        <v>4050048</v>
      </c>
      <c r="B1187" s="307" t="s">
        <v>3952</v>
      </c>
      <c r="C1187" s="312">
        <v>2000000</v>
      </c>
      <c r="D1187" s="312">
        <v>0</v>
      </c>
    </row>
    <row r="1188" spans="1:4" x14ac:dyDescent="0.25">
      <c r="A1188" s="311"/>
      <c r="B1188" s="332" t="s">
        <v>3953</v>
      </c>
      <c r="C1188" s="312"/>
      <c r="D1188" s="312"/>
    </row>
    <row r="1189" spans="1:4" x14ac:dyDescent="0.25">
      <c r="A1189" s="311">
        <v>4050049</v>
      </c>
      <c r="B1189" s="307" t="s">
        <v>3954</v>
      </c>
      <c r="C1189" s="312">
        <v>2800000</v>
      </c>
      <c r="D1189" s="312">
        <v>2000000</v>
      </c>
    </row>
    <row r="1190" spans="1:4" x14ac:dyDescent="0.25">
      <c r="A1190" s="311">
        <v>4050050</v>
      </c>
      <c r="B1190" s="307" t="s">
        <v>3955</v>
      </c>
      <c r="C1190" s="312"/>
      <c r="D1190" s="312"/>
    </row>
    <row r="1191" spans="1:4" ht="15.75" thickBot="1" x14ac:dyDescent="0.3">
      <c r="A1191" s="311"/>
      <c r="B1191" s="309" t="s">
        <v>1000</v>
      </c>
      <c r="C1191" s="342">
        <f>SUM(C1186:C1190)</f>
        <v>5000000</v>
      </c>
      <c r="D1191" s="342">
        <f>SUM(D1186:D1190)</f>
        <v>2060000</v>
      </c>
    </row>
    <row r="1192" spans="1:4" x14ac:dyDescent="0.25">
      <c r="A1192" s="311"/>
      <c r="B1192" s="306"/>
      <c r="C1192" s="306"/>
      <c r="D1192" s="306"/>
    </row>
    <row r="1193" spans="1:4" x14ac:dyDescent="0.25">
      <c r="A1193" s="311"/>
      <c r="B1193" s="310" t="s">
        <v>3854</v>
      </c>
      <c r="C1193" s="306"/>
      <c r="D1193" s="306"/>
    </row>
    <row r="1194" spans="1:4" x14ac:dyDescent="0.25">
      <c r="A1194" s="311"/>
      <c r="B1194" s="314" t="s">
        <v>3875</v>
      </c>
    </row>
    <row r="1195" spans="1:4" x14ac:dyDescent="0.25">
      <c r="A1195" s="311">
        <v>4050051</v>
      </c>
      <c r="B1195" s="306" t="s">
        <v>3956</v>
      </c>
      <c r="C1195" s="312">
        <v>3100000</v>
      </c>
      <c r="D1195" s="312">
        <v>1500000</v>
      </c>
    </row>
    <row r="1196" spans="1:4" x14ac:dyDescent="0.25">
      <c r="A1196" s="311">
        <v>4050052</v>
      </c>
      <c r="B1196" s="306" t="s">
        <v>3957</v>
      </c>
      <c r="C1196" s="312"/>
      <c r="D1196" s="312"/>
    </row>
    <row r="1197" spans="1:4" ht="15.75" thickBot="1" x14ac:dyDescent="0.3">
      <c r="A1197" s="311"/>
      <c r="B1197" s="309" t="s">
        <v>1000</v>
      </c>
      <c r="C1197" s="342">
        <f>SUM(C1195:C1196)</f>
        <v>3100000</v>
      </c>
      <c r="D1197" s="342">
        <f>SUM(D1195:D1196)</f>
        <v>1500000</v>
      </c>
    </row>
    <row r="1198" spans="1:4" x14ac:dyDescent="0.25">
      <c r="A1198" s="311"/>
      <c r="B1198" s="306"/>
      <c r="C1198" s="312"/>
      <c r="D1198" s="312"/>
    </row>
    <row r="1199" spans="1:4" x14ac:dyDescent="0.25">
      <c r="A1199" s="311"/>
      <c r="B1199" s="310" t="s">
        <v>3958</v>
      </c>
      <c r="C1199" s="312"/>
      <c r="D1199" s="312"/>
    </row>
    <row r="1200" spans="1:4" x14ac:dyDescent="0.25">
      <c r="A1200" s="311"/>
      <c r="B1200" s="314" t="s">
        <v>3959</v>
      </c>
      <c r="C1200" s="306"/>
      <c r="D1200" s="306"/>
    </row>
    <row r="1201" spans="1:4" x14ac:dyDescent="0.25">
      <c r="A1201" s="311">
        <v>4050053</v>
      </c>
      <c r="B1201" s="306" t="s">
        <v>3960</v>
      </c>
      <c r="C1201" s="312">
        <v>3500000</v>
      </c>
      <c r="D1201" s="312">
        <v>3500000</v>
      </c>
    </row>
    <row r="1202" spans="1:4" x14ac:dyDescent="0.25">
      <c r="A1202" s="311">
        <v>4050054</v>
      </c>
      <c r="B1202" s="306" t="s">
        <v>3961</v>
      </c>
      <c r="C1202" s="312">
        <v>1000000</v>
      </c>
      <c r="D1202" s="312">
        <v>1000000</v>
      </c>
    </row>
    <row r="1203" spans="1:4" x14ac:dyDescent="0.25">
      <c r="A1203" s="311">
        <v>4050055</v>
      </c>
      <c r="B1203" s="306" t="s">
        <v>3962</v>
      </c>
      <c r="C1203" s="312">
        <v>3000000</v>
      </c>
      <c r="D1203" s="312">
        <v>3000000</v>
      </c>
    </row>
    <row r="1204" spans="1:4" ht="15.75" thickBot="1" x14ac:dyDescent="0.3">
      <c r="A1204" s="311"/>
      <c r="B1204" s="309" t="s">
        <v>1470</v>
      </c>
      <c r="C1204" s="342">
        <f>SUM(C1201:C1203)</f>
        <v>7500000</v>
      </c>
      <c r="D1204" s="342">
        <f>SUM(D1201:D1203)</f>
        <v>7500000</v>
      </c>
    </row>
    <row r="1205" spans="1:4" x14ac:dyDescent="0.25">
      <c r="A1205" s="311"/>
      <c r="B1205" s="309"/>
      <c r="C1205" s="343"/>
      <c r="D1205" s="343"/>
    </row>
    <row r="1206" spans="1:4" x14ac:dyDescent="0.25">
      <c r="A1206" s="311"/>
      <c r="B1206" s="310" t="s">
        <v>3825</v>
      </c>
      <c r="C1206" s="306"/>
      <c r="D1206" s="306"/>
    </row>
    <row r="1207" spans="1:4" x14ac:dyDescent="0.25">
      <c r="A1207" s="311">
        <v>4050056</v>
      </c>
      <c r="B1207" s="306" t="s">
        <v>3875</v>
      </c>
      <c r="C1207" s="312">
        <v>500000</v>
      </c>
      <c r="D1207" s="312">
        <v>1000000</v>
      </c>
    </row>
    <row r="1208" spans="1:4" ht="15.75" thickBot="1" x14ac:dyDescent="0.3">
      <c r="A1208" s="311"/>
      <c r="B1208" s="309" t="s">
        <v>50</v>
      </c>
      <c r="C1208" s="342">
        <f>SUM(C1206:C1207)</f>
        <v>500000</v>
      </c>
      <c r="D1208" s="342">
        <f>SUM(D1206:D1207)</f>
        <v>1000000</v>
      </c>
    </row>
    <row r="1209" spans="1:4" x14ac:dyDescent="0.25">
      <c r="A1209" s="311"/>
      <c r="B1209" s="309"/>
      <c r="C1209" s="343"/>
      <c r="D1209" s="343"/>
    </row>
    <row r="1210" spans="1:4" x14ac:dyDescent="0.25">
      <c r="A1210" s="311"/>
      <c r="B1210" s="347" t="s">
        <v>3963</v>
      </c>
      <c r="C1210" s="343"/>
      <c r="D1210" s="343"/>
    </row>
    <row r="1211" spans="1:4" x14ac:dyDescent="0.25">
      <c r="A1211" s="311">
        <v>4050057</v>
      </c>
      <c r="B1211" s="306" t="s">
        <v>3964</v>
      </c>
      <c r="C1211" s="312">
        <v>200000</v>
      </c>
      <c r="D1211" s="312"/>
    </row>
    <row r="1212" spans="1:4" ht="15.75" thickBot="1" x14ac:dyDescent="0.3">
      <c r="A1212" s="311"/>
      <c r="B1212" s="306" t="s">
        <v>3965</v>
      </c>
      <c r="C1212" s="331">
        <f>SUM(C1211:C1211)</f>
        <v>200000</v>
      </c>
      <c r="D1212" s="331"/>
    </row>
    <row r="1213" spans="1:4" x14ac:dyDescent="0.25">
      <c r="A1213" s="311"/>
      <c r="B1213" s="306"/>
      <c r="C1213" s="319"/>
      <c r="D1213" s="319"/>
    </row>
    <row r="1214" spans="1:4" ht="15.75" thickBot="1" x14ac:dyDescent="0.3">
      <c r="A1214" s="311"/>
      <c r="B1214" s="309" t="s">
        <v>3966</v>
      </c>
      <c r="C1214" s="342">
        <f>SUM(C1212+C1208+C1204+C1197+C1191+C1182+C1173+C1158+C1146+C1138+C1132+C1124+C1106+C1097+C1091)</f>
        <v>1009600000</v>
      </c>
      <c r="D1214" s="342">
        <f>SUM(D1212+D1208+D1204+D1197+D1191+D1182+D1173+D1158+D1146+D1138+D1132+D1124+D1106+D1097+D1091+D1128)</f>
        <v>2198411000</v>
      </c>
    </row>
    <row r="1215" spans="1:4" x14ac:dyDescent="0.25">
      <c r="A1215" s="311"/>
      <c r="B1215" s="314"/>
      <c r="C1215" s="306"/>
      <c r="D1215" s="306"/>
    </row>
    <row r="1216" spans="1:4" x14ac:dyDescent="0.25">
      <c r="A1216" s="311"/>
      <c r="B1216" s="306"/>
      <c r="C1216" s="63"/>
      <c r="D1216" s="63"/>
    </row>
    <row r="1217" spans="1:4" x14ac:dyDescent="0.25">
      <c r="A1217" s="311"/>
      <c r="B1217" s="306"/>
      <c r="C1217" s="306"/>
      <c r="D1217" s="306"/>
    </row>
    <row r="1218" spans="1:4" ht="18" x14ac:dyDescent="0.25">
      <c r="A1218" s="311">
        <v>26</v>
      </c>
      <c r="B1218" s="334" t="s">
        <v>3188</v>
      </c>
      <c r="C1218" s="306"/>
    </row>
    <row r="1219" spans="1:4" ht="15.75" x14ac:dyDescent="0.25">
      <c r="A1219" s="311"/>
      <c r="B1219" s="5" t="s">
        <v>3189</v>
      </c>
      <c r="C1219" s="306"/>
      <c r="D1219" s="306"/>
    </row>
    <row r="1220" spans="1:4" ht="15.75" x14ac:dyDescent="0.25">
      <c r="A1220" s="311"/>
      <c r="B1220" s="5" t="s">
        <v>3967</v>
      </c>
      <c r="C1220" s="306"/>
      <c r="D1220" s="306"/>
    </row>
    <row r="1221" spans="1:4" x14ac:dyDescent="0.25">
      <c r="A1221" s="311"/>
      <c r="B1221" s="306"/>
      <c r="C1221" s="306"/>
      <c r="D1221" s="306"/>
    </row>
    <row r="1222" spans="1:4" x14ac:dyDescent="0.25">
      <c r="A1222" s="321" t="s">
        <v>3169</v>
      </c>
      <c r="B1222" s="321" t="s">
        <v>3168</v>
      </c>
      <c r="C1222" s="323" t="s">
        <v>3170</v>
      </c>
      <c r="D1222" s="323" t="s">
        <v>3170</v>
      </c>
    </row>
    <row r="1223" spans="1:4" x14ac:dyDescent="0.25">
      <c r="A1223" s="314" t="s">
        <v>3171</v>
      </c>
      <c r="B1223" s="314"/>
      <c r="C1223" s="324" t="s">
        <v>3172</v>
      </c>
      <c r="D1223" s="324" t="s">
        <v>3172</v>
      </c>
    </row>
    <row r="1224" spans="1:4" x14ac:dyDescent="0.25">
      <c r="A1224" s="309"/>
      <c r="B1224" s="314"/>
      <c r="C1224" s="309">
        <v>2011</v>
      </c>
      <c r="D1224" s="309">
        <v>2012</v>
      </c>
    </row>
    <row r="1225" spans="1:4" ht="15.75" thickBot="1" x14ac:dyDescent="0.3">
      <c r="A1225" s="350"/>
      <c r="B1225" s="325"/>
      <c r="C1225" s="326" t="s">
        <v>8</v>
      </c>
      <c r="D1225" s="326" t="s">
        <v>8</v>
      </c>
    </row>
    <row r="1226" spans="1:4" x14ac:dyDescent="0.25">
      <c r="A1226" s="311"/>
      <c r="B1226" s="310" t="s">
        <v>3968</v>
      </c>
      <c r="C1226" s="306"/>
      <c r="D1226" s="306"/>
    </row>
    <row r="1227" spans="1:4" x14ac:dyDescent="0.25">
      <c r="A1227" s="311">
        <v>4060001</v>
      </c>
      <c r="B1227" s="306" t="s">
        <v>3969</v>
      </c>
      <c r="C1227" s="335">
        <v>3338610000</v>
      </c>
      <c r="D1227" s="335">
        <v>631504000</v>
      </c>
    </row>
    <row r="1228" spans="1:4" x14ac:dyDescent="0.25">
      <c r="A1228" s="311">
        <v>4060002</v>
      </c>
      <c r="B1228" s="306" t="s">
        <v>3970</v>
      </c>
      <c r="C1228" s="335">
        <v>0</v>
      </c>
      <c r="D1228" s="335">
        <v>50000000</v>
      </c>
    </row>
    <row r="1229" spans="1:4" x14ac:dyDescent="0.25">
      <c r="A1229" s="311">
        <v>4060003</v>
      </c>
      <c r="B1229" s="306" t="s">
        <v>3971</v>
      </c>
      <c r="C1229" s="312">
        <v>0</v>
      </c>
      <c r="D1229" s="312">
        <v>100000000</v>
      </c>
    </row>
    <row r="1230" spans="1:4" x14ac:dyDescent="0.25">
      <c r="A1230" s="311">
        <v>4060004</v>
      </c>
      <c r="B1230" s="306" t="s">
        <v>3972</v>
      </c>
      <c r="C1230" s="312">
        <v>0</v>
      </c>
      <c r="D1230" s="312">
        <v>50000000</v>
      </c>
    </row>
    <row r="1231" spans="1:4" x14ac:dyDescent="0.25">
      <c r="A1231" s="311">
        <v>4060005</v>
      </c>
      <c r="B1231" s="306" t="s">
        <v>3973</v>
      </c>
      <c r="C1231" s="312">
        <v>0</v>
      </c>
      <c r="D1231" s="312">
        <v>300000000</v>
      </c>
    </row>
    <row r="1232" spans="1:4" ht="15.75" thickBot="1" x14ac:dyDescent="0.3">
      <c r="A1232" s="311"/>
      <c r="B1232" s="309" t="s">
        <v>3974</v>
      </c>
      <c r="C1232" s="327">
        <f>SUM(C1225:C1229)</f>
        <v>3338610000</v>
      </c>
      <c r="D1232" s="327">
        <f>SUM(D1225:D1231)</f>
        <v>1131504000</v>
      </c>
    </row>
    <row r="1233" spans="1:4" x14ac:dyDescent="0.25">
      <c r="A1233" s="311"/>
      <c r="B1233" s="306"/>
      <c r="C1233" s="306"/>
      <c r="D1233" s="306"/>
    </row>
    <row r="1234" spans="1:4" x14ac:dyDescent="0.25">
      <c r="A1234" s="311"/>
      <c r="B1234" s="310" t="s">
        <v>3975</v>
      </c>
      <c r="C1234" s="306"/>
      <c r="D1234" s="306"/>
    </row>
    <row r="1235" spans="1:4" x14ac:dyDescent="0.25">
      <c r="A1235" s="311">
        <v>4060006</v>
      </c>
      <c r="B1235" s="366" t="s">
        <v>3976</v>
      </c>
      <c r="C1235" s="312">
        <v>1000000</v>
      </c>
      <c r="D1235" s="312">
        <v>1200000</v>
      </c>
    </row>
    <row r="1236" spans="1:4" x14ac:dyDescent="0.25">
      <c r="A1236" s="311">
        <v>4060007</v>
      </c>
      <c r="B1236" s="306" t="s">
        <v>3977</v>
      </c>
      <c r="C1236" s="312">
        <v>20000000</v>
      </c>
      <c r="D1236" s="312">
        <v>14000000</v>
      </c>
    </row>
    <row r="1237" spans="1:4" ht="15.75" thickBot="1" x14ac:dyDescent="0.3">
      <c r="A1237" s="311"/>
      <c r="B1237" s="309" t="s">
        <v>3974</v>
      </c>
      <c r="C1237" s="327">
        <f>SUM(C1235:C1236)</f>
        <v>21000000</v>
      </c>
      <c r="D1237" s="327">
        <f>SUM(D1235:D1236)</f>
        <v>15200000</v>
      </c>
    </row>
    <row r="1238" spans="1:4" x14ac:dyDescent="0.25">
      <c r="A1238" s="311"/>
      <c r="B1238" s="309"/>
      <c r="C1238" s="359"/>
      <c r="D1238" s="359"/>
    </row>
    <row r="1239" spans="1:4" x14ac:dyDescent="0.25">
      <c r="A1239" s="311"/>
      <c r="B1239" s="310" t="s">
        <v>3978</v>
      </c>
      <c r="C1239" s="306"/>
      <c r="D1239" s="306"/>
    </row>
    <row r="1240" spans="1:4" x14ac:dyDescent="0.25">
      <c r="A1240" s="311">
        <v>4060008</v>
      </c>
      <c r="B1240" s="306" t="s">
        <v>3979</v>
      </c>
      <c r="C1240" s="312">
        <v>310000000</v>
      </c>
      <c r="D1240" s="312">
        <v>350000000</v>
      </c>
    </row>
    <row r="1241" spans="1:4" x14ac:dyDescent="0.25">
      <c r="A1241" s="311">
        <v>4060009</v>
      </c>
      <c r="B1241" s="306" t="s">
        <v>3980</v>
      </c>
      <c r="C1241" s="312">
        <v>68000000</v>
      </c>
      <c r="D1241" s="312">
        <v>100000000</v>
      </c>
    </row>
    <row r="1242" spans="1:4" ht="15.75" thickBot="1" x14ac:dyDescent="0.3">
      <c r="A1242" s="311"/>
      <c r="B1242" s="309" t="s">
        <v>3974</v>
      </c>
      <c r="C1242" s="342">
        <f>SUM(C1239:C1241)</f>
        <v>378000000</v>
      </c>
      <c r="D1242" s="342">
        <f>SUM(D1239:D1241)</f>
        <v>450000000</v>
      </c>
    </row>
    <row r="1243" spans="1:4" x14ac:dyDescent="0.25">
      <c r="A1243" s="311"/>
      <c r="B1243" s="309"/>
      <c r="C1243" s="343"/>
      <c r="D1243" s="343"/>
    </row>
    <row r="1244" spans="1:4" ht="15.75" thickBot="1" x14ac:dyDescent="0.3">
      <c r="A1244" s="311"/>
      <c r="B1244" s="309" t="s">
        <v>3981</v>
      </c>
      <c r="C1244" s="342">
        <f>SUM(C1242+C1237+C1232)</f>
        <v>3737610000</v>
      </c>
      <c r="D1244" s="342">
        <f>SUM(D1242+D1237+D1232)</f>
        <v>1596704000</v>
      </c>
    </row>
    <row r="1245" spans="1:4" x14ac:dyDescent="0.25">
      <c r="A1245" s="311"/>
      <c r="B1245" s="311"/>
      <c r="C1245" s="306"/>
      <c r="D1245" s="306"/>
    </row>
    <row r="1246" spans="1:4" x14ac:dyDescent="0.25">
      <c r="A1246" s="311"/>
      <c r="B1246" s="306"/>
      <c r="C1246" s="343"/>
      <c r="D1246" s="343"/>
    </row>
    <row r="1247" spans="1:4" ht="18" x14ac:dyDescent="0.25">
      <c r="B1247" s="334" t="s">
        <v>3982</v>
      </c>
      <c r="C1247" s="306"/>
      <c r="D1247" s="311">
        <v>27</v>
      </c>
    </row>
    <row r="1248" spans="1:4" ht="15.75" x14ac:dyDescent="0.25">
      <c r="A1248" s="311"/>
      <c r="B1248" s="5" t="s">
        <v>3189</v>
      </c>
      <c r="C1248" s="306"/>
      <c r="D1248" s="306"/>
    </row>
    <row r="1249" spans="1:4" ht="15.75" x14ac:dyDescent="0.25">
      <c r="A1249" s="311"/>
      <c r="B1249" s="5" t="s">
        <v>3983</v>
      </c>
      <c r="C1249" s="306"/>
      <c r="D1249" s="306"/>
    </row>
    <row r="1250" spans="1:4" x14ac:dyDescent="0.25">
      <c r="A1250" s="321" t="s">
        <v>3169</v>
      </c>
      <c r="B1250" s="321" t="s">
        <v>3168</v>
      </c>
      <c r="C1250" s="355" t="s">
        <v>3170</v>
      </c>
      <c r="D1250" s="355" t="s">
        <v>3170</v>
      </c>
    </row>
    <row r="1251" spans="1:4" x14ac:dyDescent="0.25">
      <c r="A1251" s="314" t="s">
        <v>3171</v>
      </c>
      <c r="B1251" s="314"/>
      <c r="C1251" s="351" t="s">
        <v>3172</v>
      </c>
      <c r="D1251" s="351" t="s">
        <v>3172</v>
      </c>
    </row>
    <row r="1252" spans="1:4" ht="15.75" thickBot="1" x14ac:dyDescent="0.3">
      <c r="A1252" s="367"/>
      <c r="B1252" s="368"/>
      <c r="C1252" s="369">
        <v>2011</v>
      </c>
      <c r="D1252" s="370">
        <v>2012</v>
      </c>
    </row>
    <row r="1253" spans="1:4" x14ac:dyDescent="0.25">
      <c r="A1253" s="311"/>
      <c r="B1253" s="306"/>
      <c r="C1253" s="354" t="s">
        <v>8</v>
      </c>
      <c r="D1253" s="354" t="s">
        <v>8</v>
      </c>
    </row>
    <row r="1254" spans="1:4" x14ac:dyDescent="0.25">
      <c r="A1254" s="311"/>
      <c r="B1254" s="310" t="s">
        <v>2837</v>
      </c>
      <c r="C1254" s="318"/>
      <c r="D1254" s="318"/>
    </row>
    <row r="1255" spans="1:4" x14ac:dyDescent="0.25">
      <c r="A1255" s="311"/>
      <c r="B1255" s="306"/>
      <c r="C1255" s="318"/>
      <c r="D1255" s="318"/>
    </row>
    <row r="1256" spans="1:4" x14ac:dyDescent="0.25">
      <c r="A1256" s="311">
        <v>4070001</v>
      </c>
      <c r="B1256" s="306" t="s">
        <v>3984</v>
      </c>
      <c r="C1256" s="318">
        <v>20000000</v>
      </c>
      <c r="D1256" s="318">
        <v>20000000</v>
      </c>
    </row>
    <row r="1257" spans="1:4" x14ac:dyDescent="0.25">
      <c r="A1257" s="311"/>
      <c r="B1257" s="306"/>
      <c r="C1257" s="318"/>
      <c r="D1257" s="318"/>
    </row>
    <row r="1258" spans="1:4" ht="15.75" thickBot="1" x14ac:dyDescent="0.3">
      <c r="A1258" s="311"/>
      <c r="B1258" s="311" t="s">
        <v>1470</v>
      </c>
      <c r="C1258" s="342">
        <f>SUM(C1256:C1257)</f>
        <v>20000000</v>
      </c>
      <c r="D1258" s="342">
        <f>SUM(D1256:D1257)</f>
        <v>20000000</v>
      </c>
    </row>
    <row r="1259" spans="1:4" x14ac:dyDescent="0.25">
      <c r="A1259" s="311"/>
      <c r="B1259" s="306"/>
      <c r="C1259" s="318"/>
      <c r="D1259" s="318"/>
    </row>
    <row r="1260" spans="1:4" x14ac:dyDescent="0.25">
      <c r="A1260" s="311"/>
      <c r="B1260" s="306"/>
      <c r="C1260" s="318"/>
      <c r="D1260" s="318"/>
    </row>
    <row r="1261" spans="1:4" ht="15.75" thickBot="1" x14ac:dyDescent="0.3">
      <c r="A1261" s="311"/>
      <c r="B1261" s="309" t="s">
        <v>3985</v>
      </c>
      <c r="C1261" s="342">
        <f>SUM(C1258)</f>
        <v>20000000</v>
      </c>
      <c r="D1261" s="342">
        <f>SUM(D1258)</f>
        <v>20000000</v>
      </c>
    </row>
    <row r="1262" spans="1:4" x14ac:dyDescent="0.25">
      <c r="A1262" s="311"/>
      <c r="B1262" s="309"/>
      <c r="C1262" s="343"/>
      <c r="D1262" s="343"/>
    </row>
    <row r="1263" spans="1:4" x14ac:dyDescent="0.25">
      <c r="A1263" s="311"/>
      <c r="B1263" s="309"/>
      <c r="C1263" s="343"/>
      <c r="D1263" s="343"/>
    </row>
    <row r="1264" spans="1:4" ht="15.75" x14ac:dyDescent="0.25">
      <c r="A1264" s="311"/>
      <c r="B1264" s="5" t="s">
        <v>3986</v>
      </c>
      <c r="C1264" s="343"/>
      <c r="D1264" s="343"/>
    </row>
    <row r="1265" spans="1:8" x14ac:dyDescent="0.25">
      <c r="A1265" s="311"/>
      <c r="B1265" s="311"/>
      <c r="C1265" s="343"/>
      <c r="D1265" s="343"/>
    </row>
    <row r="1266" spans="1:8" x14ac:dyDescent="0.25">
      <c r="A1266" s="311"/>
      <c r="B1266" s="310" t="s">
        <v>2112</v>
      </c>
      <c r="C1266" s="318"/>
      <c r="D1266" s="318"/>
    </row>
    <row r="1267" spans="1:8" x14ac:dyDescent="0.25">
      <c r="A1267" s="311">
        <v>4080001</v>
      </c>
      <c r="B1267" s="306" t="s">
        <v>3987</v>
      </c>
      <c r="C1267" s="15">
        <v>500000</v>
      </c>
      <c r="D1267" s="15"/>
    </row>
    <row r="1268" spans="1:8" ht="15.75" thickBot="1" x14ac:dyDescent="0.3">
      <c r="A1268" s="311"/>
      <c r="B1268" s="309" t="s">
        <v>1470</v>
      </c>
      <c r="C1268" s="371">
        <f>SUM(C1266:C1267)</f>
        <v>500000</v>
      </c>
      <c r="D1268" s="371"/>
    </row>
    <row r="1269" spans="1:8" x14ac:dyDescent="0.25">
      <c r="A1269" s="311"/>
      <c r="B1269" s="306"/>
      <c r="C1269" s="306"/>
      <c r="D1269" s="306"/>
    </row>
    <row r="1270" spans="1:8" x14ac:dyDescent="0.25">
      <c r="A1270" s="311"/>
      <c r="B1270" s="310" t="s">
        <v>3988</v>
      </c>
      <c r="C1270" s="313"/>
      <c r="D1270" s="313"/>
    </row>
    <row r="1271" spans="1:8" x14ac:dyDescent="0.25">
      <c r="A1271" s="311">
        <v>4080002</v>
      </c>
      <c r="B1271" s="306" t="s">
        <v>3989</v>
      </c>
      <c r="C1271" s="313">
        <v>0</v>
      </c>
      <c r="D1271" s="313">
        <v>300000</v>
      </c>
    </row>
    <row r="1272" spans="1:8" ht="15.75" thickBot="1" x14ac:dyDescent="0.3">
      <c r="A1272" s="311"/>
      <c r="B1272" s="309" t="s">
        <v>50</v>
      </c>
      <c r="C1272" s="327">
        <f>SUM(C1271:C1271)</f>
        <v>0</v>
      </c>
      <c r="D1272" s="327">
        <f>SUM(D1271:D1271)</f>
        <v>300000</v>
      </c>
    </row>
    <row r="1273" spans="1:8" x14ac:dyDescent="0.25">
      <c r="A1273" s="311"/>
      <c r="B1273" s="309"/>
      <c r="C1273" s="351"/>
      <c r="D1273" s="351"/>
    </row>
    <row r="1274" spans="1:8" ht="18" x14ac:dyDescent="0.25">
      <c r="A1274" s="311"/>
      <c r="B1274" s="310" t="s">
        <v>2720</v>
      </c>
      <c r="C1274" s="313"/>
      <c r="D1274" s="313"/>
      <c r="E1274" s="63"/>
      <c r="F1274" s="334"/>
      <c r="G1274" s="306"/>
      <c r="H1274" s="365"/>
    </row>
    <row r="1275" spans="1:8" ht="15.75" x14ac:dyDescent="0.25">
      <c r="A1275" s="311">
        <v>4080003</v>
      </c>
      <c r="B1275" s="306" t="s">
        <v>3990</v>
      </c>
      <c r="C1275" s="318">
        <v>0</v>
      </c>
      <c r="D1275" s="318"/>
      <c r="E1275" s="311"/>
      <c r="F1275" s="5"/>
      <c r="G1275" s="306"/>
      <c r="H1275" s="365"/>
    </row>
    <row r="1276" spans="1:8" ht="16.5" thickBot="1" x14ac:dyDescent="0.3">
      <c r="A1276" s="311"/>
      <c r="B1276" s="309" t="s">
        <v>50</v>
      </c>
      <c r="C1276" s="327">
        <f>SUM(C1275:C1275)</f>
        <v>0</v>
      </c>
      <c r="D1276" s="327"/>
      <c r="E1276" s="311"/>
      <c r="F1276" s="5"/>
      <c r="G1276" s="306"/>
      <c r="H1276" s="365"/>
    </row>
    <row r="1277" spans="1:8" x14ac:dyDescent="0.25">
      <c r="A1277" s="311"/>
      <c r="B1277" s="309"/>
      <c r="C1277" s="351"/>
      <c r="D1277" s="351"/>
      <c r="E1277" s="314"/>
      <c r="F1277" s="314"/>
      <c r="G1277" s="324"/>
      <c r="H1277" s="324"/>
    </row>
    <row r="1278" spans="1:8" x14ac:dyDescent="0.25">
      <c r="A1278" s="311"/>
      <c r="B1278" s="310" t="s">
        <v>3909</v>
      </c>
      <c r="C1278" s="351"/>
      <c r="D1278" s="351"/>
      <c r="E1278" s="314"/>
      <c r="F1278" s="314"/>
      <c r="G1278" s="324"/>
      <c r="H1278" s="324"/>
    </row>
    <row r="1279" spans="1:8" x14ac:dyDescent="0.25">
      <c r="A1279" s="311">
        <v>4080004</v>
      </c>
      <c r="B1279" s="306" t="s">
        <v>604</v>
      </c>
      <c r="C1279" s="318">
        <v>2000000</v>
      </c>
      <c r="D1279" s="318">
        <v>2000000</v>
      </c>
      <c r="E1279" s="309"/>
      <c r="F1279" s="314"/>
      <c r="G1279" s="309"/>
      <c r="H1279" s="309"/>
    </row>
    <row r="1280" spans="1:8" ht="16.5" thickBot="1" x14ac:dyDescent="0.3">
      <c r="A1280" s="311"/>
      <c r="B1280" s="309" t="s">
        <v>1470</v>
      </c>
      <c r="C1280" s="327">
        <f>SUM(C1279:C1279)</f>
        <v>2000000</v>
      </c>
      <c r="D1280" s="327">
        <f>SUM(D1279:D1279)</f>
        <v>2000000</v>
      </c>
      <c r="E1280" s="311"/>
      <c r="F1280" s="5"/>
      <c r="G1280" s="311"/>
      <c r="H1280" s="365"/>
    </row>
    <row r="1281" spans="1:8" x14ac:dyDescent="0.25">
      <c r="A1281" s="311"/>
      <c r="B1281" s="309"/>
      <c r="C1281" s="351"/>
      <c r="D1281" s="351"/>
      <c r="E1281" s="311"/>
      <c r="F1281" s="314"/>
      <c r="G1281" s="311"/>
      <c r="H1281" s="365"/>
    </row>
    <row r="1282" spans="1:8" x14ac:dyDescent="0.25">
      <c r="A1282" s="311"/>
      <c r="B1282" s="310" t="s">
        <v>2837</v>
      </c>
      <c r="C1282" s="318"/>
      <c r="D1282" s="318"/>
      <c r="E1282" s="311"/>
      <c r="F1282" s="314"/>
      <c r="G1282" s="311"/>
      <c r="H1282" s="365"/>
    </row>
    <row r="1283" spans="1:8" x14ac:dyDescent="0.25">
      <c r="A1283" s="311"/>
      <c r="B1283" s="306"/>
      <c r="C1283" s="318"/>
      <c r="D1283" s="318"/>
      <c r="E1283" s="311"/>
      <c r="F1283" s="314"/>
      <c r="G1283" s="311"/>
      <c r="H1283" s="365"/>
    </row>
    <row r="1284" spans="1:8" x14ac:dyDescent="0.25">
      <c r="A1284" s="311">
        <v>4080005</v>
      </c>
      <c r="B1284" s="306" t="s">
        <v>604</v>
      </c>
      <c r="C1284" s="318">
        <v>0</v>
      </c>
      <c r="D1284" s="318">
        <v>78000000</v>
      </c>
      <c r="E1284" s="311"/>
      <c r="F1284" s="314"/>
      <c r="G1284" s="311"/>
      <c r="H1284" s="365"/>
    </row>
    <row r="1285" spans="1:8" x14ac:dyDescent="0.25">
      <c r="A1285" s="311"/>
      <c r="B1285" s="309" t="s">
        <v>3991</v>
      </c>
      <c r="C1285" s="372">
        <f>SUM(C1268+C1272+C1276+C1280)</f>
        <v>2500000</v>
      </c>
      <c r="D1285" s="372">
        <f>SUM(D1268+D1272+D1276+D1280+D1284)</f>
        <v>80300000</v>
      </c>
      <c r="E1285" s="309"/>
      <c r="F1285" s="314"/>
      <c r="G1285" s="365"/>
      <c r="H1285" s="365"/>
    </row>
    <row r="1286" spans="1:8" x14ac:dyDescent="0.25">
      <c r="A1286" s="311"/>
      <c r="B1286" s="306"/>
      <c r="C1286" s="313"/>
      <c r="D1286" s="313"/>
      <c r="E1286" s="309"/>
      <c r="F1286" s="314"/>
      <c r="G1286" s="365"/>
      <c r="H1286" s="365"/>
    </row>
    <row r="1287" spans="1:8" x14ac:dyDescent="0.25">
      <c r="A1287" s="311"/>
      <c r="B1287" s="306"/>
      <c r="C1287" s="313"/>
      <c r="D1287" s="313"/>
    </row>
    <row r="1288" spans="1:8" x14ac:dyDescent="0.25">
      <c r="A1288" s="311"/>
      <c r="B1288" s="306"/>
      <c r="C1288" s="313"/>
      <c r="D1288" s="313"/>
    </row>
    <row r="1289" spans="1:8" x14ac:dyDescent="0.25">
      <c r="A1289" s="311"/>
      <c r="B1289" s="306"/>
      <c r="C1289" s="313"/>
      <c r="D1289" s="313"/>
    </row>
    <row r="1290" spans="1:8" ht="18" x14ac:dyDescent="0.25">
      <c r="A1290">
        <v>28</v>
      </c>
      <c r="B1290" s="334" t="s">
        <v>3992</v>
      </c>
      <c r="C1290" s="306"/>
    </row>
    <row r="1291" spans="1:8" ht="15.75" x14ac:dyDescent="0.25">
      <c r="A1291" s="311"/>
      <c r="B1291" s="5" t="s">
        <v>3189</v>
      </c>
      <c r="C1291" s="313"/>
      <c r="D1291" s="313"/>
    </row>
    <row r="1292" spans="1:8" ht="15.75" x14ac:dyDescent="0.25">
      <c r="A1292" s="311"/>
      <c r="B1292" s="5" t="s">
        <v>3993</v>
      </c>
      <c r="C1292" s="313"/>
      <c r="D1292" s="313"/>
    </row>
    <row r="1293" spans="1:8" x14ac:dyDescent="0.25">
      <c r="A1293" s="311"/>
      <c r="B1293" s="306"/>
      <c r="C1293" s="313"/>
      <c r="D1293" s="313"/>
    </row>
    <row r="1294" spans="1:8" x14ac:dyDescent="0.25">
      <c r="A1294" s="321" t="s">
        <v>3169</v>
      </c>
      <c r="B1294" s="321" t="s">
        <v>3168</v>
      </c>
      <c r="C1294" s="323" t="s">
        <v>3170</v>
      </c>
      <c r="D1294" s="323" t="s">
        <v>3170</v>
      </c>
    </row>
    <row r="1295" spans="1:8" x14ac:dyDescent="0.25">
      <c r="A1295" s="314" t="s">
        <v>3171</v>
      </c>
      <c r="B1295" s="314"/>
      <c r="C1295" s="324" t="s">
        <v>3172</v>
      </c>
      <c r="D1295" s="324" t="s">
        <v>3172</v>
      </c>
    </row>
    <row r="1296" spans="1:8" x14ac:dyDescent="0.25">
      <c r="A1296" s="309"/>
      <c r="B1296" s="314"/>
      <c r="C1296" s="309">
        <v>2011</v>
      </c>
      <c r="D1296" s="309">
        <v>2012</v>
      </c>
    </row>
    <row r="1297" spans="1:4" ht="15.75" thickBot="1" x14ac:dyDescent="0.3">
      <c r="A1297" s="350"/>
      <c r="B1297" s="325"/>
      <c r="C1297" s="326" t="s">
        <v>8</v>
      </c>
      <c r="D1297" s="326" t="s">
        <v>8</v>
      </c>
    </row>
    <row r="1298" spans="1:4" x14ac:dyDescent="0.25">
      <c r="A1298" s="311"/>
      <c r="B1298" s="310" t="s">
        <v>2837</v>
      </c>
      <c r="C1298" s="313"/>
      <c r="D1298" s="313"/>
    </row>
    <row r="1299" spans="1:4" x14ac:dyDescent="0.25">
      <c r="A1299" s="311"/>
      <c r="B1299" s="310" t="s">
        <v>3994</v>
      </c>
      <c r="C1299" s="313"/>
      <c r="D1299" s="313"/>
    </row>
    <row r="1300" spans="1:4" x14ac:dyDescent="0.25">
      <c r="A1300" s="311">
        <v>4090001</v>
      </c>
      <c r="B1300" s="306" t="s">
        <v>3995</v>
      </c>
      <c r="C1300" s="313">
        <v>40180000000</v>
      </c>
      <c r="D1300" s="31">
        <v>50400000000</v>
      </c>
    </row>
    <row r="1301" spans="1:4" x14ac:dyDescent="0.25">
      <c r="A1301" s="311">
        <v>4090002</v>
      </c>
      <c r="B1301" s="306" t="s">
        <v>3996</v>
      </c>
      <c r="C1301" s="313">
        <v>15000000000</v>
      </c>
      <c r="D1301" s="31">
        <v>10000000000</v>
      </c>
    </row>
    <row r="1302" spans="1:4" x14ac:dyDescent="0.25">
      <c r="A1302" s="311"/>
      <c r="B1302" s="306" t="s">
        <v>3997</v>
      </c>
      <c r="C1302" s="313"/>
      <c r="D1302" s="313"/>
    </row>
    <row r="1303" spans="1:4" x14ac:dyDescent="0.25">
      <c r="A1303" s="311" t="s">
        <v>3998</v>
      </c>
      <c r="B1303" s="306" t="s">
        <v>3999</v>
      </c>
      <c r="C1303" s="313">
        <v>16000000000</v>
      </c>
      <c r="D1303" s="313">
        <v>2500000000</v>
      </c>
    </row>
    <row r="1304" spans="1:4" x14ac:dyDescent="0.25">
      <c r="A1304" s="311" t="s">
        <v>4000</v>
      </c>
      <c r="B1304" s="306" t="s">
        <v>4596</v>
      </c>
      <c r="C1304" s="313">
        <v>8000000000</v>
      </c>
      <c r="D1304" s="313">
        <v>2500000000</v>
      </c>
    </row>
    <row r="1305" spans="1:4" x14ac:dyDescent="0.25">
      <c r="A1305" s="311" t="s">
        <v>4001</v>
      </c>
      <c r="B1305" s="306" t="s">
        <v>4002</v>
      </c>
      <c r="C1305" s="313">
        <v>4000000000</v>
      </c>
      <c r="D1305" s="313">
        <v>3000000000</v>
      </c>
    </row>
    <row r="1306" spans="1:4" x14ac:dyDescent="0.25">
      <c r="A1306" s="311" t="s">
        <v>4003</v>
      </c>
      <c r="B1306" s="306" t="s">
        <v>4004</v>
      </c>
      <c r="C1306" s="313"/>
      <c r="D1306" s="313">
        <v>2000000000</v>
      </c>
    </row>
    <row r="1307" spans="1:4" x14ac:dyDescent="0.25">
      <c r="A1307" s="311"/>
      <c r="B1307" s="306"/>
      <c r="C1307" s="313"/>
      <c r="D1307" s="313"/>
    </row>
    <row r="1308" spans="1:4" ht="15.75" thickBot="1" x14ac:dyDescent="0.3">
      <c r="A1308" s="311"/>
      <c r="B1308" s="309" t="s">
        <v>4005</v>
      </c>
      <c r="C1308" s="327">
        <f>SUM(C1300:C1305)</f>
        <v>83180000000</v>
      </c>
      <c r="D1308" s="327">
        <f>SUM(D1300:D1306)</f>
        <v>70400000000</v>
      </c>
    </row>
    <row r="1309" spans="1:4" ht="18" x14ac:dyDescent="0.25">
      <c r="A1309" s="311"/>
      <c r="B1309" s="334"/>
      <c r="C1309" s="351"/>
      <c r="D1309" s="351"/>
    </row>
    <row r="1310" spans="1:4" ht="15.75" x14ac:dyDescent="0.25">
      <c r="A1310" s="311"/>
      <c r="B1310" s="5"/>
      <c r="C1310" s="351"/>
      <c r="D1310" s="351"/>
    </row>
    <row r="1311" spans="1:4" ht="15.75" x14ac:dyDescent="0.25">
      <c r="A1311" s="311"/>
      <c r="B1311" s="5" t="s">
        <v>4006</v>
      </c>
      <c r="C1311" s="313"/>
      <c r="D1311" s="313"/>
    </row>
    <row r="1312" spans="1:4" x14ac:dyDescent="0.25">
      <c r="A1312" s="311"/>
      <c r="B1312" s="310" t="s">
        <v>2837</v>
      </c>
      <c r="C1312" s="311"/>
      <c r="D1312" s="311"/>
    </row>
    <row r="1313" spans="1:7" x14ac:dyDescent="0.25">
      <c r="A1313" s="311"/>
      <c r="B1313" s="309" t="s">
        <v>4007</v>
      </c>
      <c r="C1313" s="318"/>
      <c r="D1313" s="318"/>
      <c r="F1313" s="33"/>
      <c r="G1313" s="31"/>
    </row>
    <row r="1314" spans="1:7" x14ac:dyDescent="0.25">
      <c r="A1314" s="311">
        <v>4100001</v>
      </c>
      <c r="B1314" s="307" t="s">
        <v>3153</v>
      </c>
      <c r="C1314" s="354">
        <v>15926000000</v>
      </c>
      <c r="D1314" s="354">
        <v>4452198678</v>
      </c>
      <c r="F1314" s="33"/>
      <c r="G1314" s="31"/>
    </row>
    <row r="1315" spans="1:7" x14ac:dyDescent="0.25">
      <c r="A1315" s="311">
        <v>4100002</v>
      </c>
      <c r="B1315" s="307" t="s">
        <v>4008</v>
      </c>
      <c r="C1315" s="354">
        <v>6568707700</v>
      </c>
      <c r="D1315" s="354">
        <v>5760002584</v>
      </c>
      <c r="F1315" s="33"/>
      <c r="G1315" s="31"/>
    </row>
    <row r="1316" spans="1:7" x14ac:dyDescent="0.25">
      <c r="A1316" s="311">
        <v>4100003</v>
      </c>
      <c r="B1316" s="307" t="s">
        <v>3156</v>
      </c>
      <c r="C1316" s="354">
        <v>6954000000</v>
      </c>
      <c r="D1316" s="354">
        <v>2758118738</v>
      </c>
      <c r="F1316" s="33"/>
      <c r="G1316" s="31"/>
    </row>
    <row r="1317" spans="1:7" x14ac:dyDescent="0.25">
      <c r="A1317" s="311">
        <v>4100004</v>
      </c>
      <c r="B1317" s="307" t="s">
        <v>4009</v>
      </c>
      <c r="C1317" s="354">
        <v>5300000000</v>
      </c>
      <c r="D1317" s="354">
        <v>29680000</v>
      </c>
    </row>
    <row r="1318" spans="1:7" x14ac:dyDescent="0.25">
      <c r="A1318" s="311">
        <v>4100005</v>
      </c>
      <c r="B1318" s="597" t="s">
        <v>4603</v>
      </c>
      <c r="C1318" s="351">
        <v>0</v>
      </c>
      <c r="D1318" s="354">
        <v>55000000000</v>
      </c>
    </row>
    <row r="1319" spans="1:7" ht="15.75" thickBot="1" x14ac:dyDescent="0.3">
      <c r="A1319" s="311"/>
      <c r="B1319" s="309" t="s">
        <v>4010</v>
      </c>
      <c r="C1319" s="327">
        <f>SUM(C1314:C1318)</f>
        <v>34748707700</v>
      </c>
      <c r="D1319" s="327">
        <f>SUM(D1314:D1318)</f>
        <v>68000000000</v>
      </c>
    </row>
    <row r="1320" spans="1:7" x14ac:dyDescent="0.25">
      <c r="A1320" s="311"/>
      <c r="B1320" s="309"/>
      <c r="C1320" s="351"/>
      <c r="D1320" s="351"/>
    </row>
    <row r="1321" spans="1:7" x14ac:dyDescent="0.25">
      <c r="A1321" s="311"/>
      <c r="B1321" s="309" t="s">
        <v>4011</v>
      </c>
      <c r="C1321" s="351">
        <v>148706562535</v>
      </c>
      <c r="D1321" s="351">
        <v>172533937225</v>
      </c>
    </row>
    <row r="1322" spans="1:7" x14ac:dyDescent="0.25">
      <c r="A1322" s="311"/>
      <c r="B1322" s="309"/>
      <c r="C1322" s="351"/>
      <c r="D1322" s="351"/>
    </row>
    <row r="1323" spans="1:7" x14ac:dyDescent="0.25">
      <c r="A1323" s="311"/>
      <c r="B1323" s="309"/>
      <c r="C1323" s="351"/>
      <c r="D1323" s="351"/>
    </row>
    <row r="1324" spans="1:7" x14ac:dyDescent="0.25">
      <c r="A1324" s="311"/>
      <c r="B1324" s="306"/>
      <c r="C1324" s="306"/>
    </row>
    <row r="1325" spans="1:7" x14ac:dyDescent="0.25">
      <c r="A1325" s="311"/>
      <c r="B1325" s="306"/>
      <c r="C1325" s="306"/>
      <c r="D1325" s="306"/>
    </row>
    <row r="1326" spans="1:7" x14ac:dyDescent="0.25">
      <c r="A1326" s="311"/>
      <c r="B1326" s="306"/>
      <c r="C1326" s="306"/>
      <c r="D1326" s="306"/>
    </row>
    <row r="1327" spans="1:7" ht="18" x14ac:dyDescent="0.25">
      <c r="A1327" s="311"/>
      <c r="B1327" s="334" t="s">
        <v>3188</v>
      </c>
      <c r="C1327" s="306"/>
      <c r="D1327" s="306">
        <v>29</v>
      </c>
    </row>
    <row r="1328" spans="1:7" x14ac:dyDescent="0.25">
      <c r="A1328" s="311"/>
      <c r="B1328" s="306"/>
      <c r="C1328" s="306"/>
      <c r="D1328" s="306"/>
    </row>
    <row r="1329" spans="1:4" x14ac:dyDescent="0.25">
      <c r="A1329" s="311"/>
      <c r="B1329" s="74" t="s">
        <v>4012</v>
      </c>
      <c r="C1329" s="306"/>
      <c r="D1329" s="306"/>
    </row>
    <row r="1330" spans="1:4" x14ac:dyDescent="0.25">
      <c r="A1330" s="311"/>
      <c r="B1330" s="74" t="s">
        <v>4013</v>
      </c>
      <c r="C1330" s="306"/>
    </row>
    <row r="1331" spans="1:4" ht="15.75" thickBot="1" x14ac:dyDescent="0.3">
      <c r="A1331" s="311"/>
      <c r="B1331" s="74"/>
      <c r="C1331" s="306"/>
      <c r="D1331" s="306"/>
    </row>
    <row r="1332" spans="1:4" x14ac:dyDescent="0.25">
      <c r="A1332" s="373" t="s">
        <v>4014</v>
      </c>
      <c r="B1332" s="374" t="s">
        <v>4015</v>
      </c>
      <c r="C1332" s="373" t="s">
        <v>4016</v>
      </c>
      <c r="D1332" s="373" t="s">
        <v>4017</v>
      </c>
    </row>
    <row r="1333" spans="1:4" x14ac:dyDescent="0.25">
      <c r="A1333" s="375"/>
      <c r="B1333" s="376"/>
      <c r="C1333" s="375" t="s">
        <v>4018</v>
      </c>
      <c r="D1333" s="375" t="s">
        <v>4018</v>
      </c>
    </row>
    <row r="1334" spans="1:4" ht="15.75" thickBot="1" x14ac:dyDescent="0.3">
      <c r="A1334" s="377"/>
      <c r="B1334" s="378"/>
      <c r="C1334" s="377">
        <v>2012</v>
      </c>
      <c r="D1334" s="377">
        <v>2012</v>
      </c>
    </row>
    <row r="1335" spans="1:4" ht="15.75" thickBot="1" x14ac:dyDescent="0.3">
      <c r="A1335" s="377" t="s">
        <v>4019</v>
      </c>
      <c r="B1335" s="378"/>
      <c r="C1335" s="379" t="s">
        <v>8</v>
      </c>
      <c r="D1335" s="379" t="s">
        <v>8</v>
      </c>
    </row>
    <row r="1336" spans="1:4" ht="15.75" x14ac:dyDescent="0.25">
      <c r="A1336" s="380" t="s">
        <v>4020</v>
      </c>
      <c r="B1336" s="381" t="s">
        <v>4021</v>
      </c>
      <c r="C1336" s="382">
        <v>35000000</v>
      </c>
      <c r="D1336" s="382">
        <v>12000000</v>
      </c>
    </row>
    <row r="1337" spans="1:4" x14ac:dyDescent="0.25">
      <c r="A1337" s="379"/>
      <c r="B1337" s="383"/>
      <c r="C1337" s="384"/>
      <c r="D1337" s="384"/>
    </row>
    <row r="1338" spans="1:4" ht="15.75" x14ac:dyDescent="0.25">
      <c r="A1338" s="379" t="s">
        <v>4022</v>
      </c>
      <c r="B1338" s="383" t="s">
        <v>4023</v>
      </c>
      <c r="C1338" s="385">
        <v>320000000</v>
      </c>
      <c r="D1338" s="385">
        <v>25000000</v>
      </c>
    </row>
    <row r="1339" spans="1:4" x14ac:dyDescent="0.25">
      <c r="A1339" s="379"/>
      <c r="B1339" s="383"/>
      <c r="C1339" s="386"/>
      <c r="D1339" s="386"/>
    </row>
    <row r="1340" spans="1:4" x14ac:dyDescent="0.25">
      <c r="A1340" s="379" t="s">
        <v>4024</v>
      </c>
      <c r="B1340" s="383" t="s">
        <v>4025</v>
      </c>
      <c r="C1340" s="387">
        <v>3300000000</v>
      </c>
      <c r="D1340" s="386">
        <v>0</v>
      </c>
    </row>
    <row r="1341" spans="1:4" x14ac:dyDescent="0.25">
      <c r="A1341" s="379"/>
      <c r="B1341" s="383"/>
      <c r="C1341" s="388"/>
      <c r="D1341" s="386"/>
    </row>
    <row r="1342" spans="1:4" x14ac:dyDescent="0.25">
      <c r="A1342" s="379" t="s">
        <v>4026</v>
      </c>
      <c r="B1342" s="383" t="s">
        <v>4027</v>
      </c>
      <c r="C1342" s="387">
        <v>2400000000</v>
      </c>
      <c r="D1342" s="386">
        <v>0</v>
      </c>
    </row>
    <row r="1343" spans="1:4" x14ac:dyDescent="0.25">
      <c r="A1343" s="379"/>
      <c r="B1343" s="383"/>
      <c r="C1343" s="388"/>
      <c r="D1343" s="386"/>
    </row>
    <row r="1344" spans="1:4" ht="15.75" x14ac:dyDescent="0.25">
      <c r="A1344" s="379" t="s">
        <v>4028</v>
      </c>
      <c r="B1344" s="383" t="s">
        <v>4029</v>
      </c>
      <c r="C1344" s="450">
        <v>308600000</v>
      </c>
      <c r="D1344" s="449">
        <v>36000000</v>
      </c>
    </row>
    <row r="1345" spans="1:4" x14ac:dyDescent="0.25">
      <c r="A1345" s="379"/>
      <c r="B1345" s="383"/>
      <c r="C1345" s="386"/>
      <c r="D1345" s="386"/>
    </row>
    <row r="1346" spans="1:4" x14ac:dyDescent="0.25">
      <c r="A1346" s="379" t="s">
        <v>4026</v>
      </c>
      <c r="B1346" s="383" t="s">
        <v>4030</v>
      </c>
      <c r="C1346" s="387">
        <v>2527373225</v>
      </c>
      <c r="D1346" s="386">
        <v>0</v>
      </c>
    </row>
    <row r="1347" spans="1:4" x14ac:dyDescent="0.25">
      <c r="A1347" s="384"/>
      <c r="B1347" s="389"/>
      <c r="C1347" s="384"/>
      <c r="D1347" s="384"/>
    </row>
    <row r="1348" spans="1:4" x14ac:dyDescent="0.25">
      <c r="A1348" s="379" t="s">
        <v>4031</v>
      </c>
      <c r="B1348" s="383" t="s">
        <v>4032</v>
      </c>
      <c r="C1348" s="449">
        <v>1384200000</v>
      </c>
      <c r="D1348" s="386">
        <v>0</v>
      </c>
    </row>
    <row r="1349" spans="1:4" x14ac:dyDescent="0.25">
      <c r="A1349" s="379"/>
      <c r="B1349" s="383"/>
      <c r="C1349" s="449"/>
      <c r="D1349" s="386"/>
    </row>
    <row r="1350" spans="1:4" x14ac:dyDescent="0.25">
      <c r="A1350" s="379" t="s">
        <v>4033</v>
      </c>
      <c r="B1350" s="383" t="s">
        <v>4034</v>
      </c>
      <c r="C1350" s="449">
        <v>1234200000</v>
      </c>
      <c r="D1350" s="449">
        <v>300000000</v>
      </c>
    </row>
    <row r="1351" spans="1:4" x14ac:dyDescent="0.25">
      <c r="A1351" s="379"/>
      <c r="B1351" s="383"/>
      <c r="C1351" s="386"/>
      <c r="D1351" s="449"/>
    </row>
    <row r="1352" spans="1:4" x14ac:dyDescent="0.25">
      <c r="A1352" s="379" t="s">
        <v>4035</v>
      </c>
      <c r="B1352" s="383" t="s">
        <v>4036</v>
      </c>
      <c r="C1352" s="449">
        <v>300000000</v>
      </c>
      <c r="D1352" s="449">
        <v>0</v>
      </c>
    </row>
    <row r="1353" spans="1:4" x14ac:dyDescent="0.25">
      <c r="A1353" s="379"/>
      <c r="B1353" s="383"/>
      <c r="C1353" s="449"/>
      <c r="D1353" s="449"/>
    </row>
    <row r="1354" spans="1:4" x14ac:dyDescent="0.25">
      <c r="A1354" s="379" t="s">
        <v>4037</v>
      </c>
      <c r="B1354" s="383" t="s">
        <v>4038</v>
      </c>
      <c r="C1354" s="449">
        <v>16000000</v>
      </c>
      <c r="D1354" s="449">
        <v>4000000</v>
      </c>
    </row>
    <row r="1355" spans="1:4" x14ac:dyDescent="0.25">
      <c r="A1355" s="379"/>
      <c r="B1355" s="383"/>
      <c r="C1355" s="449"/>
      <c r="D1355" s="449"/>
    </row>
    <row r="1356" spans="1:4" x14ac:dyDescent="0.25">
      <c r="A1356" s="379" t="s">
        <v>4039</v>
      </c>
      <c r="B1356" s="383" t="s">
        <v>2264</v>
      </c>
      <c r="C1356" s="449">
        <v>0</v>
      </c>
      <c r="D1356" s="449">
        <v>0</v>
      </c>
    </row>
    <row r="1357" spans="1:4" x14ac:dyDescent="0.25">
      <c r="A1357" s="379"/>
      <c r="B1357" s="383"/>
      <c r="C1357" s="449"/>
      <c r="D1357" s="449"/>
    </row>
    <row r="1358" spans="1:4" x14ac:dyDescent="0.25">
      <c r="A1358" s="379" t="s">
        <v>4040</v>
      </c>
      <c r="B1358" s="383" t="s">
        <v>2266</v>
      </c>
      <c r="C1358" s="449">
        <v>0</v>
      </c>
      <c r="D1358" s="449">
        <v>0</v>
      </c>
    </row>
    <row r="1359" spans="1:4" x14ac:dyDescent="0.25">
      <c r="A1359" s="379"/>
      <c r="B1359" s="383"/>
      <c r="C1359" s="449"/>
      <c r="D1359" s="449"/>
    </row>
    <row r="1360" spans="1:4" x14ac:dyDescent="0.25">
      <c r="A1360" s="379" t="s">
        <v>4041</v>
      </c>
      <c r="B1360" s="383" t="s">
        <v>4042</v>
      </c>
      <c r="C1360" s="449">
        <v>155000000</v>
      </c>
      <c r="D1360" s="449">
        <v>125000000</v>
      </c>
    </row>
    <row r="1361" spans="1:4" x14ac:dyDescent="0.25">
      <c r="A1361" s="379"/>
      <c r="B1361" s="383"/>
      <c r="C1361" s="449"/>
      <c r="D1361" s="449"/>
    </row>
    <row r="1362" spans="1:4" x14ac:dyDescent="0.25">
      <c r="A1362" s="379" t="s">
        <v>4043</v>
      </c>
      <c r="B1362" s="383" t="s">
        <v>4044</v>
      </c>
      <c r="C1362" s="449">
        <v>50000000</v>
      </c>
      <c r="D1362" s="449">
        <v>90000000</v>
      </c>
    </row>
    <row r="1363" spans="1:4" x14ac:dyDescent="0.25">
      <c r="A1363" s="379"/>
      <c r="B1363" s="383"/>
      <c r="C1363" s="449"/>
      <c r="D1363" s="449"/>
    </row>
    <row r="1364" spans="1:4" x14ac:dyDescent="0.25">
      <c r="A1364" s="379" t="s">
        <v>4045</v>
      </c>
      <c r="B1364" s="383" t="s">
        <v>4046</v>
      </c>
      <c r="C1364" s="449">
        <v>265000000</v>
      </c>
      <c r="D1364" s="386">
        <v>0</v>
      </c>
    </row>
    <row r="1365" spans="1:4" x14ac:dyDescent="0.25">
      <c r="A1365" s="379"/>
      <c r="B1365" s="383"/>
      <c r="C1365" s="449"/>
      <c r="D1365" s="386"/>
    </row>
    <row r="1366" spans="1:4" x14ac:dyDescent="0.25">
      <c r="A1366" s="379" t="s">
        <v>4047</v>
      </c>
      <c r="B1366" s="383" t="s">
        <v>4048</v>
      </c>
      <c r="C1366" s="449">
        <v>120000000</v>
      </c>
      <c r="D1366" s="386">
        <v>0</v>
      </c>
    </row>
    <row r="1367" spans="1:4" ht="15.75" thickBot="1" x14ac:dyDescent="0.3">
      <c r="A1367" s="390"/>
      <c r="B1367" s="391"/>
      <c r="C1367" s="451"/>
      <c r="D1367" s="392"/>
    </row>
    <row r="1371" spans="1:4" x14ac:dyDescent="0.25">
      <c r="B1371" s="306"/>
      <c r="C1371" s="312"/>
      <c r="D1371" s="312"/>
    </row>
    <row r="1372" spans="1:4" x14ac:dyDescent="0.25">
      <c r="A1372" s="311"/>
      <c r="B1372" s="306"/>
      <c r="C1372" s="312"/>
      <c r="D1372" s="312"/>
    </row>
    <row r="1373" spans="1:4" x14ac:dyDescent="0.25">
      <c r="A1373" s="311"/>
      <c r="B1373" s="306"/>
      <c r="C1373" s="312"/>
      <c r="D1373" s="312"/>
    </row>
    <row r="1374" spans="1:4" x14ac:dyDescent="0.25">
      <c r="A1374" s="311"/>
      <c r="B1374" s="306"/>
      <c r="C1374" s="312"/>
      <c r="D1374" s="312"/>
    </row>
    <row r="1375" spans="1:4" x14ac:dyDescent="0.25">
      <c r="A1375" s="311"/>
      <c r="B1375" s="306"/>
      <c r="C1375" s="312"/>
      <c r="D1375" s="312"/>
    </row>
    <row r="1376" spans="1:4" x14ac:dyDescent="0.25">
      <c r="A1376" s="311"/>
      <c r="B1376" s="306"/>
      <c r="C1376" s="312"/>
      <c r="D1376" s="312"/>
    </row>
    <row r="1377" spans="1:4" ht="18" x14ac:dyDescent="0.25">
      <c r="A1377" s="311">
        <v>30</v>
      </c>
      <c r="B1377" s="339" t="s">
        <v>4049</v>
      </c>
      <c r="C1377" s="306"/>
      <c r="D1377" s="306"/>
    </row>
    <row r="1378" spans="1:4" ht="18" x14ac:dyDescent="0.25">
      <c r="A1378" s="311"/>
      <c r="B1378" s="393" t="s">
        <v>4050</v>
      </c>
      <c r="C1378" s="306"/>
      <c r="D1378" s="306"/>
    </row>
    <row r="1379" spans="1:4" x14ac:dyDescent="0.25">
      <c r="A1379" s="311"/>
      <c r="B1379" s="306"/>
      <c r="C1379" s="306"/>
      <c r="D1379" s="306"/>
    </row>
    <row r="1380" spans="1:4" x14ac:dyDescent="0.25">
      <c r="A1380" s="322" t="s">
        <v>861</v>
      </c>
      <c r="B1380" s="322" t="s">
        <v>4</v>
      </c>
      <c r="C1380" s="322" t="s">
        <v>4051</v>
      </c>
      <c r="D1380" s="322" t="s">
        <v>4051</v>
      </c>
    </row>
    <row r="1381" spans="1:4" x14ac:dyDescent="0.25">
      <c r="A1381" s="309" t="s">
        <v>6</v>
      </c>
      <c r="B1381" s="306"/>
      <c r="C1381" s="309" t="s">
        <v>4052</v>
      </c>
      <c r="D1381" s="309" t="s">
        <v>4052</v>
      </c>
    </row>
    <row r="1382" spans="1:4" ht="15.75" thickBot="1" x14ac:dyDescent="0.3">
      <c r="A1382" s="350"/>
      <c r="B1382" s="325"/>
      <c r="C1382" s="367">
        <v>2011</v>
      </c>
      <c r="D1382" s="367">
        <v>2012</v>
      </c>
    </row>
    <row r="1383" spans="1:4" x14ac:dyDescent="0.25">
      <c r="B1383" s="310" t="s">
        <v>3909</v>
      </c>
      <c r="C1383" s="309"/>
      <c r="D1383" s="309"/>
    </row>
    <row r="1384" spans="1:4" x14ac:dyDescent="0.25">
      <c r="A1384" s="311" t="s">
        <v>1064</v>
      </c>
      <c r="B1384" s="306" t="s">
        <v>4053</v>
      </c>
      <c r="C1384" s="312">
        <v>2000000000</v>
      </c>
      <c r="D1384" s="312">
        <v>3000000000</v>
      </c>
    </row>
    <row r="1385" spans="1:4" ht="15.75" thickBot="1" x14ac:dyDescent="0.3">
      <c r="A1385" s="311"/>
      <c r="B1385" s="309" t="s">
        <v>1124</v>
      </c>
      <c r="C1385" s="336">
        <f>SUM(C1383:C1384)</f>
        <v>2000000000</v>
      </c>
      <c r="D1385" s="336">
        <f>SUM(D1383:D1384)</f>
        <v>3000000000</v>
      </c>
    </row>
    <row r="1386" spans="1:4" x14ac:dyDescent="0.25">
      <c r="A1386" s="311"/>
      <c r="B1386" s="310" t="s">
        <v>3668</v>
      </c>
      <c r="C1386" s="306"/>
      <c r="D1386" s="306"/>
    </row>
    <row r="1387" spans="1:4" x14ac:dyDescent="0.25">
      <c r="A1387" s="311" t="s">
        <v>1073</v>
      </c>
      <c r="B1387" s="314" t="s">
        <v>4054</v>
      </c>
      <c r="C1387" s="306"/>
      <c r="D1387" s="306"/>
    </row>
    <row r="1388" spans="1:4" x14ac:dyDescent="0.25">
      <c r="A1388" s="311"/>
      <c r="B1388" s="306" t="s">
        <v>4055</v>
      </c>
      <c r="C1388" s="312">
        <v>3485000000</v>
      </c>
      <c r="D1388" s="312">
        <v>1800000000</v>
      </c>
    </row>
    <row r="1389" spans="1:4" x14ac:dyDescent="0.25">
      <c r="A1389" s="311" t="s">
        <v>1083</v>
      </c>
      <c r="B1389" s="310" t="s">
        <v>4056</v>
      </c>
      <c r="C1389" s="312"/>
      <c r="D1389" s="312"/>
    </row>
    <row r="1390" spans="1:4" x14ac:dyDescent="0.25">
      <c r="A1390" s="311"/>
      <c r="B1390" s="306" t="s">
        <v>4057</v>
      </c>
      <c r="C1390" s="312">
        <v>1900000000</v>
      </c>
      <c r="D1390" s="312">
        <v>100000000</v>
      </c>
    </row>
    <row r="1391" spans="1:4" x14ac:dyDescent="0.25">
      <c r="A1391" s="311"/>
      <c r="B1391" s="306" t="s">
        <v>4058</v>
      </c>
      <c r="C1391" s="312">
        <v>15000000</v>
      </c>
      <c r="D1391" s="312">
        <v>47000000</v>
      </c>
    </row>
    <row r="1392" spans="1:4" x14ac:dyDescent="0.25">
      <c r="A1392" s="311"/>
      <c r="B1392" s="306" t="s">
        <v>4059</v>
      </c>
      <c r="C1392" s="312">
        <v>250000000</v>
      </c>
      <c r="D1392" s="312">
        <v>250000000</v>
      </c>
    </row>
    <row r="1393" spans="1:4" x14ac:dyDescent="0.25">
      <c r="A1393" s="311" t="s">
        <v>1085</v>
      </c>
      <c r="B1393" s="306" t="s">
        <v>4060</v>
      </c>
      <c r="C1393" s="312">
        <v>600000000</v>
      </c>
      <c r="D1393" s="312">
        <v>840000000</v>
      </c>
    </row>
    <row r="1394" spans="1:4" x14ac:dyDescent="0.25">
      <c r="A1394" s="311" t="s">
        <v>1093</v>
      </c>
      <c r="B1394" s="306" t="s">
        <v>4061</v>
      </c>
      <c r="C1394" s="312">
        <v>1000000000</v>
      </c>
      <c r="D1394" s="312">
        <v>20000000</v>
      </c>
    </row>
    <row r="1395" spans="1:4" x14ac:dyDescent="0.25">
      <c r="A1395" s="311" t="s">
        <v>1098</v>
      </c>
      <c r="B1395" s="306" t="s">
        <v>4062</v>
      </c>
      <c r="C1395" s="312">
        <v>2500000000</v>
      </c>
      <c r="D1395" s="312">
        <v>2500000000</v>
      </c>
    </row>
    <row r="1396" spans="1:4" x14ac:dyDescent="0.25">
      <c r="A1396" s="311" t="s">
        <v>1105</v>
      </c>
      <c r="B1396" s="306" t="s">
        <v>4063</v>
      </c>
      <c r="C1396" s="312">
        <v>1500000000</v>
      </c>
      <c r="D1396" s="312">
        <v>1440000000</v>
      </c>
    </row>
    <row r="1397" spans="1:4" x14ac:dyDescent="0.25">
      <c r="A1397" s="311" t="s">
        <v>4064</v>
      </c>
      <c r="B1397" s="306" t="s">
        <v>4065</v>
      </c>
      <c r="C1397" s="312">
        <v>180000000</v>
      </c>
      <c r="D1397" s="312">
        <v>240000000</v>
      </c>
    </row>
    <row r="1398" spans="1:4" x14ac:dyDescent="0.25">
      <c r="A1398" s="311" t="s">
        <v>1109</v>
      </c>
      <c r="B1398" s="306" t="s">
        <v>4066</v>
      </c>
      <c r="C1398" s="312">
        <v>1000000000</v>
      </c>
      <c r="D1398" s="312">
        <v>1700000000</v>
      </c>
    </row>
    <row r="1399" spans="1:4" x14ac:dyDescent="0.25">
      <c r="A1399" s="311"/>
      <c r="B1399" s="306"/>
      <c r="C1399" s="312"/>
      <c r="D1399" s="312"/>
    </row>
    <row r="1400" spans="1:4" ht="15.75" thickBot="1" x14ac:dyDescent="0.3">
      <c r="A1400" s="311"/>
      <c r="B1400" s="309" t="s">
        <v>1124</v>
      </c>
      <c r="C1400" s="336">
        <f>SUM(C1388:C1399)</f>
        <v>12430000000</v>
      </c>
      <c r="D1400" s="336">
        <f>SUM(D1388:D1399)</f>
        <v>8937000000</v>
      </c>
    </row>
    <row r="1401" spans="1:4" x14ac:dyDescent="0.25">
      <c r="A1401" s="311" t="s">
        <v>1111</v>
      </c>
      <c r="B1401" s="332" t="s">
        <v>3001</v>
      </c>
      <c r="C1401" s="317"/>
      <c r="D1401" s="317"/>
    </row>
    <row r="1402" spans="1:4" x14ac:dyDescent="0.25">
      <c r="B1402" s="310" t="s">
        <v>4067</v>
      </c>
      <c r="C1402" s="312"/>
      <c r="D1402" s="312"/>
    </row>
    <row r="1403" spans="1:4" x14ac:dyDescent="0.25">
      <c r="A1403" s="311"/>
      <c r="B1403" s="306" t="s">
        <v>4068</v>
      </c>
      <c r="C1403" s="306"/>
      <c r="D1403" s="306"/>
    </row>
    <row r="1404" spans="1:4" x14ac:dyDescent="0.25">
      <c r="A1404" s="311"/>
      <c r="B1404" s="306" t="s">
        <v>4069</v>
      </c>
      <c r="C1404" s="312">
        <v>600000000</v>
      </c>
      <c r="D1404" s="312">
        <v>780000000</v>
      </c>
    </row>
    <row r="1405" spans="1:4" x14ac:dyDescent="0.25">
      <c r="A1405" s="311"/>
      <c r="B1405" s="306" t="s">
        <v>4070</v>
      </c>
      <c r="C1405" s="312">
        <v>0</v>
      </c>
      <c r="D1405" s="312"/>
    </row>
    <row r="1406" spans="1:4" x14ac:dyDescent="0.25">
      <c r="A1406" s="311"/>
      <c r="B1406" s="306" t="s">
        <v>4071</v>
      </c>
      <c r="C1406" s="312">
        <v>0</v>
      </c>
      <c r="D1406" s="312"/>
    </row>
    <row r="1407" spans="1:4" x14ac:dyDescent="0.25">
      <c r="A1407" s="311"/>
      <c r="B1407" s="314" t="s">
        <v>4072</v>
      </c>
      <c r="C1407" s="312"/>
      <c r="D1407" s="312"/>
    </row>
    <row r="1408" spans="1:4" x14ac:dyDescent="0.25">
      <c r="A1408" s="311"/>
      <c r="B1408" s="310" t="s">
        <v>4073</v>
      </c>
      <c r="C1408" s="311"/>
      <c r="D1408" s="311"/>
    </row>
    <row r="1409" spans="1:4" x14ac:dyDescent="0.25">
      <c r="A1409" s="311"/>
      <c r="B1409" s="306" t="s">
        <v>4074</v>
      </c>
      <c r="C1409" s="312">
        <v>0</v>
      </c>
      <c r="D1409" s="312"/>
    </row>
    <row r="1410" spans="1:4" x14ac:dyDescent="0.25">
      <c r="A1410" s="311"/>
      <c r="B1410" s="306" t="s">
        <v>4075</v>
      </c>
      <c r="C1410" s="312">
        <v>0</v>
      </c>
      <c r="D1410" s="312"/>
    </row>
    <row r="1411" spans="1:4" x14ac:dyDescent="0.25">
      <c r="A1411" s="311"/>
      <c r="B1411" s="306" t="s">
        <v>4076</v>
      </c>
      <c r="C1411" s="312">
        <v>0</v>
      </c>
      <c r="D1411" s="312"/>
    </row>
    <row r="1412" spans="1:4" x14ac:dyDescent="0.25">
      <c r="A1412" s="311"/>
      <c r="B1412" s="306" t="s">
        <v>4077</v>
      </c>
      <c r="C1412" s="312">
        <v>0</v>
      </c>
      <c r="D1412" s="312"/>
    </row>
    <row r="1413" spans="1:4" x14ac:dyDescent="0.25">
      <c r="A1413" s="311"/>
      <c r="B1413" s="306" t="s">
        <v>4078</v>
      </c>
      <c r="C1413" s="312">
        <v>0</v>
      </c>
      <c r="D1413" s="312"/>
    </row>
    <row r="1414" spans="1:4" x14ac:dyDescent="0.25">
      <c r="A1414" s="311"/>
      <c r="B1414" s="306" t="s">
        <v>4079</v>
      </c>
      <c r="C1414" s="312">
        <v>0</v>
      </c>
      <c r="D1414" s="312"/>
    </row>
    <row r="1415" spans="1:4" x14ac:dyDescent="0.25">
      <c r="A1415" s="311"/>
      <c r="B1415" s="306" t="s">
        <v>4080</v>
      </c>
      <c r="C1415" s="312"/>
      <c r="D1415" s="312"/>
    </row>
    <row r="1416" spans="1:4" x14ac:dyDescent="0.25">
      <c r="A1416" s="311"/>
      <c r="B1416" s="306" t="s">
        <v>4081</v>
      </c>
      <c r="C1416" s="312">
        <v>0</v>
      </c>
      <c r="D1416" s="312"/>
    </row>
    <row r="1417" spans="1:4" ht="15.75" thickBot="1" x14ac:dyDescent="0.3">
      <c r="A1417" s="311"/>
      <c r="B1417" s="309" t="s">
        <v>2512</v>
      </c>
      <c r="C1417" s="336">
        <f>SUM(C1402:C1416)</f>
        <v>600000000</v>
      </c>
      <c r="D1417" s="336">
        <f>SUM(D1402:D1416)</f>
        <v>780000000</v>
      </c>
    </row>
    <row r="1418" spans="1:4" x14ac:dyDescent="0.25">
      <c r="A1418" s="311"/>
      <c r="B1418" s="314"/>
      <c r="C1418" s="312"/>
      <c r="D1418" s="312"/>
    </row>
    <row r="1419" spans="1:4" x14ac:dyDescent="0.25">
      <c r="A1419" s="311" t="s">
        <v>1113</v>
      </c>
      <c r="B1419" s="306" t="s">
        <v>4082</v>
      </c>
      <c r="C1419" s="319">
        <v>15000000</v>
      </c>
      <c r="D1419" s="319">
        <v>15000000</v>
      </c>
    </row>
    <row r="1420" spans="1:4" x14ac:dyDescent="0.25">
      <c r="B1420" s="309"/>
      <c r="C1420" s="306"/>
      <c r="D1420" s="306"/>
    </row>
    <row r="1430" spans="1:4" x14ac:dyDescent="0.25">
      <c r="A1430" s="311"/>
      <c r="B1430" s="309"/>
      <c r="C1430" s="317"/>
      <c r="D1430" s="317"/>
    </row>
    <row r="1431" spans="1:4" x14ac:dyDescent="0.25">
      <c r="A1431" s="311"/>
      <c r="B1431" s="309"/>
      <c r="C1431" s="317"/>
      <c r="D1431" s="317"/>
    </row>
    <row r="1432" spans="1:4" ht="18" x14ac:dyDescent="0.25">
      <c r="A1432" s="311"/>
      <c r="B1432" s="339" t="s">
        <v>4049</v>
      </c>
      <c r="C1432" s="306"/>
      <c r="D1432" s="311">
        <v>31</v>
      </c>
    </row>
    <row r="1433" spans="1:4" ht="18" x14ac:dyDescent="0.25">
      <c r="B1433" s="393" t="s">
        <v>4050</v>
      </c>
      <c r="C1433" s="306"/>
      <c r="D1433" s="306"/>
    </row>
    <row r="1434" spans="1:4" x14ac:dyDescent="0.25">
      <c r="A1434" s="311"/>
      <c r="B1434" s="306"/>
      <c r="C1434" s="306"/>
      <c r="D1434" s="306"/>
    </row>
    <row r="1435" spans="1:4" x14ac:dyDescent="0.25">
      <c r="A1435" s="322" t="s">
        <v>861</v>
      </c>
      <c r="B1435" s="322" t="s">
        <v>4</v>
      </c>
      <c r="C1435" s="322" t="s">
        <v>4051</v>
      </c>
      <c r="D1435" s="322" t="s">
        <v>4051</v>
      </c>
    </row>
    <row r="1436" spans="1:4" x14ac:dyDescent="0.25">
      <c r="A1436" s="309" t="s">
        <v>6</v>
      </c>
      <c r="B1436" s="306"/>
      <c r="C1436" s="309" t="s">
        <v>4052</v>
      </c>
      <c r="D1436" s="309" t="s">
        <v>4052</v>
      </c>
    </row>
    <row r="1437" spans="1:4" ht="15.75" thickBot="1" x14ac:dyDescent="0.3">
      <c r="A1437" s="350"/>
      <c r="B1437" s="325"/>
      <c r="C1437" s="367">
        <v>2011</v>
      </c>
      <c r="D1437" s="367">
        <v>2012</v>
      </c>
    </row>
    <row r="1438" spans="1:4" x14ac:dyDescent="0.25">
      <c r="A1438" s="311"/>
      <c r="B1438" s="306"/>
      <c r="C1438" s="309"/>
      <c r="D1438" s="309"/>
    </row>
    <row r="1439" spans="1:4" x14ac:dyDescent="0.25">
      <c r="A1439" s="311" t="s">
        <v>1115</v>
      </c>
      <c r="B1439" s="310" t="s">
        <v>4083</v>
      </c>
      <c r="C1439" s="306"/>
      <c r="D1439" s="306"/>
    </row>
    <row r="1440" spans="1:4" x14ac:dyDescent="0.25">
      <c r="B1440" s="310" t="s">
        <v>4084</v>
      </c>
      <c r="C1440" s="306"/>
      <c r="D1440" s="306"/>
    </row>
    <row r="1441" spans="1:4" x14ac:dyDescent="0.25">
      <c r="A1441" s="311"/>
      <c r="B1441" s="306" t="s">
        <v>4085</v>
      </c>
      <c r="C1441" s="312">
        <v>1500000000</v>
      </c>
      <c r="D1441" s="312">
        <v>2100000000</v>
      </c>
    </row>
    <row r="1442" spans="1:4" ht="15.75" thickBot="1" x14ac:dyDescent="0.3">
      <c r="A1442" s="311"/>
      <c r="B1442" s="309" t="s">
        <v>1124</v>
      </c>
      <c r="C1442" s="336">
        <f>SUM(C1439:C1441)</f>
        <v>1500000000</v>
      </c>
      <c r="D1442" s="336">
        <f>SUM(D1439:D1441)</f>
        <v>2100000000</v>
      </c>
    </row>
    <row r="1443" spans="1:4" x14ac:dyDescent="0.25">
      <c r="A1443" s="311"/>
      <c r="B1443" s="309"/>
      <c r="C1443" s="317"/>
      <c r="D1443" s="317"/>
    </row>
    <row r="1444" spans="1:4" x14ac:dyDescent="0.25">
      <c r="A1444" s="311"/>
      <c r="B1444" s="314" t="s">
        <v>4086</v>
      </c>
      <c r="C1444" s="312"/>
      <c r="D1444" s="312"/>
    </row>
    <row r="1445" spans="1:4" x14ac:dyDescent="0.25">
      <c r="A1445" s="311" t="s">
        <v>1117</v>
      </c>
      <c r="B1445" s="306" t="s">
        <v>4087</v>
      </c>
      <c r="C1445" s="312">
        <v>6000000</v>
      </c>
      <c r="D1445" s="312">
        <v>6000000</v>
      </c>
    </row>
    <row r="1446" spans="1:4" x14ac:dyDescent="0.25">
      <c r="A1446" s="309"/>
      <c r="B1446" s="306" t="s">
        <v>4088</v>
      </c>
      <c r="C1446" s="312">
        <v>0</v>
      </c>
      <c r="D1446" s="312"/>
    </row>
    <row r="1447" spans="1:4" ht="15.75" thickBot="1" x14ac:dyDescent="0.3">
      <c r="A1447" s="311"/>
      <c r="B1447" s="309" t="s">
        <v>1124</v>
      </c>
      <c r="C1447" s="336">
        <f>SUM(C1444:C1446)</f>
        <v>6000000</v>
      </c>
      <c r="D1447" s="336">
        <f>SUM(D1444:D1446)</f>
        <v>6000000</v>
      </c>
    </row>
    <row r="1448" spans="1:4" x14ac:dyDescent="0.25">
      <c r="A1448" s="311"/>
      <c r="B1448" s="309"/>
      <c r="C1448" s="317"/>
      <c r="D1448" s="317"/>
    </row>
    <row r="1449" spans="1:4" x14ac:dyDescent="0.25">
      <c r="B1449" s="314" t="s">
        <v>3909</v>
      </c>
      <c r="C1449" s="306"/>
      <c r="D1449" s="306"/>
    </row>
    <row r="1450" spans="1:4" x14ac:dyDescent="0.25">
      <c r="A1450" s="311" t="s">
        <v>8</v>
      </c>
      <c r="B1450" s="306" t="s">
        <v>4089</v>
      </c>
      <c r="C1450" s="319">
        <v>20000000</v>
      </c>
      <c r="D1450" s="319">
        <v>20000000</v>
      </c>
    </row>
    <row r="1451" spans="1:4" x14ac:dyDescent="0.25">
      <c r="A1451" s="311"/>
      <c r="B1451" s="306"/>
      <c r="C1451" s="309"/>
      <c r="D1451" s="309"/>
    </row>
    <row r="1452" spans="1:4" x14ac:dyDescent="0.25">
      <c r="A1452" s="311"/>
      <c r="B1452" s="310" t="s">
        <v>4090</v>
      </c>
      <c r="C1452" s="306"/>
      <c r="D1452" s="306"/>
    </row>
    <row r="1453" spans="1:4" x14ac:dyDescent="0.25">
      <c r="A1453" s="311" t="s">
        <v>4091</v>
      </c>
      <c r="B1453" s="310" t="s">
        <v>4092</v>
      </c>
      <c r="C1453" s="306"/>
      <c r="D1453" s="306"/>
    </row>
    <row r="1454" spans="1:4" x14ac:dyDescent="0.25">
      <c r="A1454" s="311"/>
      <c r="B1454" s="306" t="s">
        <v>4093</v>
      </c>
      <c r="C1454" s="312">
        <v>6000000</v>
      </c>
      <c r="D1454" s="312">
        <v>6000000</v>
      </c>
    </row>
    <row r="1455" spans="1:4" x14ac:dyDescent="0.25">
      <c r="A1455" s="311"/>
      <c r="B1455" s="306" t="s">
        <v>4088</v>
      </c>
      <c r="C1455" s="312">
        <v>0</v>
      </c>
      <c r="D1455" s="312"/>
    </row>
    <row r="1456" spans="1:4" ht="15.75" thickBot="1" x14ac:dyDescent="0.3">
      <c r="A1456" s="311"/>
      <c r="B1456" s="309" t="s">
        <v>1124</v>
      </c>
      <c r="C1456" s="336">
        <f>SUM(C1453:C1455)</f>
        <v>6000000</v>
      </c>
      <c r="D1456" s="336">
        <f>SUM(D1453:D1455)</f>
        <v>6000000</v>
      </c>
    </row>
    <row r="1457" spans="1:4" x14ac:dyDescent="0.25">
      <c r="A1457" s="311"/>
      <c r="B1457" s="306"/>
      <c r="C1457" s="309"/>
      <c r="D1457" s="309"/>
    </row>
    <row r="1458" spans="1:4" x14ac:dyDescent="0.25">
      <c r="A1458" s="311"/>
      <c r="B1458" s="314" t="s">
        <v>4094</v>
      </c>
      <c r="C1458" s="306"/>
      <c r="D1458" s="306"/>
    </row>
    <row r="1459" spans="1:4" x14ac:dyDescent="0.25">
      <c r="A1459" s="311" t="s">
        <v>1120</v>
      </c>
      <c r="B1459" s="314" t="s">
        <v>4095</v>
      </c>
      <c r="C1459" s="306"/>
      <c r="D1459" s="306"/>
    </row>
    <row r="1460" spans="1:4" x14ac:dyDescent="0.25">
      <c r="A1460" s="311"/>
      <c r="B1460" s="306" t="s">
        <v>4096</v>
      </c>
      <c r="C1460" s="312">
        <v>20000000</v>
      </c>
      <c r="D1460" s="312">
        <v>20000000</v>
      </c>
    </row>
    <row r="1461" spans="1:4" x14ac:dyDescent="0.25">
      <c r="A1461" s="311">
        <v>1</v>
      </c>
      <c r="B1461" s="306" t="s">
        <v>4097</v>
      </c>
      <c r="C1461" s="312">
        <v>0</v>
      </c>
      <c r="D1461" s="312">
        <v>0</v>
      </c>
    </row>
    <row r="1462" spans="1:4" x14ac:dyDescent="0.25">
      <c r="A1462" s="311">
        <v>2</v>
      </c>
      <c r="B1462" s="306" t="s">
        <v>4098</v>
      </c>
      <c r="C1462" s="312">
        <v>0</v>
      </c>
      <c r="D1462" s="312">
        <v>0</v>
      </c>
    </row>
    <row r="1463" spans="1:4" x14ac:dyDescent="0.25">
      <c r="A1463" s="311">
        <v>3</v>
      </c>
      <c r="B1463" s="306" t="s">
        <v>4099</v>
      </c>
      <c r="C1463" s="312">
        <v>0</v>
      </c>
      <c r="D1463" s="312">
        <v>0</v>
      </c>
    </row>
    <row r="1464" spans="1:4" ht="15.75" thickBot="1" x14ac:dyDescent="0.3">
      <c r="A1464" s="311">
        <v>4</v>
      </c>
      <c r="B1464" s="309" t="s">
        <v>2512</v>
      </c>
      <c r="C1464" s="331">
        <f>SUM(C1460:C1463)</f>
        <v>20000000</v>
      </c>
      <c r="D1464" s="331">
        <f>SUM(D1460:D1463)</f>
        <v>20000000</v>
      </c>
    </row>
    <row r="1465" spans="1:4" x14ac:dyDescent="0.25">
      <c r="A1465" s="311"/>
      <c r="B1465" s="306"/>
      <c r="C1465" s="306"/>
      <c r="D1465" s="306"/>
    </row>
    <row r="1466" spans="1:4" x14ac:dyDescent="0.25">
      <c r="A1466" s="311" t="s">
        <v>1122</v>
      </c>
      <c r="B1466" s="314" t="s">
        <v>4100</v>
      </c>
      <c r="C1466" s="394"/>
      <c r="D1466" s="394"/>
    </row>
    <row r="1467" spans="1:4" x14ac:dyDescent="0.25">
      <c r="A1467" s="311">
        <v>1</v>
      </c>
      <c r="B1467" s="306" t="s">
        <v>4101</v>
      </c>
      <c r="C1467" s="312">
        <v>116000000</v>
      </c>
      <c r="D1467" s="312">
        <v>116000000</v>
      </c>
    </row>
    <row r="1468" spans="1:4" x14ac:dyDescent="0.25">
      <c r="A1468" s="311">
        <v>2</v>
      </c>
      <c r="B1468" s="306" t="s">
        <v>4102</v>
      </c>
      <c r="C1468" s="312">
        <v>0</v>
      </c>
      <c r="D1468" s="312">
        <v>0</v>
      </c>
    </row>
    <row r="1469" spans="1:4" x14ac:dyDescent="0.25">
      <c r="A1469" s="311">
        <v>3</v>
      </c>
      <c r="B1469" s="306" t="s">
        <v>4103</v>
      </c>
      <c r="C1469" s="312">
        <v>0</v>
      </c>
      <c r="D1469" s="312">
        <v>0</v>
      </c>
    </row>
    <row r="1470" spans="1:4" x14ac:dyDescent="0.25">
      <c r="A1470" s="311">
        <v>4</v>
      </c>
      <c r="B1470" s="306" t="s">
        <v>4099</v>
      </c>
      <c r="C1470" s="312">
        <v>0</v>
      </c>
      <c r="D1470" s="312">
        <v>0</v>
      </c>
    </row>
    <row r="1471" spans="1:4" x14ac:dyDescent="0.25">
      <c r="B1471" s="306"/>
      <c r="C1471" s="357"/>
      <c r="D1471" s="357"/>
    </row>
    <row r="1472" spans="1:4" ht="15.75" thickBot="1" x14ac:dyDescent="0.3">
      <c r="A1472" s="311"/>
      <c r="B1472" s="309" t="s">
        <v>1124</v>
      </c>
      <c r="C1472" s="331">
        <f>SUM(C1467:C1471)</f>
        <v>116000000</v>
      </c>
      <c r="D1472" s="331">
        <f>SUM(D1467:D1471)</f>
        <v>116000000</v>
      </c>
    </row>
    <row r="1473" spans="1:9" x14ac:dyDescent="0.25">
      <c r="A1473" s="311"/>
      <c r="B1473" s="314"/>
      <c r="C1473" s="306"/>
      <c r="D1473" s="306"/>
    </row>
    <row r="1474" spans="1:9" x14ac:dyDescent="0.25">
      <c r="A1474" s="311"/>
      <c r="B1474" s="314" t="s">
        <v>4104</v>
      </c>
      <c r="C1474" s="394"/>
      <c r="D1474" s="394"/>
    </row>
    <row r="1475" spans="1:9" x14ac:dyDescent="0.25">
      <c r="A1475" s="311" t="s">
        <v>4105</v>
      </c>
      <c r="B1475" s="314" t="s">
        <v>4106</v>
      </c>
      <c r="C1475" s="319">
        <v>4500000000</v>
      </c>
      <c r="D1475" s="319">
        <v>3000000000</v>
      </c>
    </row>
    <row r="1476" spans="1:9" x14ac:dyDescent="0.25">
      <c r="A1476" s="311"/>
      <c r="B1476" s="314"/>
      <c r="C1476" s="306"/>
      <c r="D1476" s="306"/>
    </row>
    <row r="1477" spans="1:9" x14ac:dyDescent="0.25">
      <c r="A1477" s="311"/>
      <c r="B1477" s="310" t="s">
        <v>4107</v>
      </c>
      <c r="C1477" s="394"/>
      <c r="D1477" s="394"/>
    </row>
    <row r="1478" spans="1:9" x14ac:dyDescent="0.25">
      <c r="A1478" s="311" t="s">
        <v>4108</v>
      </c>
      <c r="B1478" s="306" t="s">
        <v>4109</v>
      </c>
      <c r="C1478" s="394"/>
      <c r="D1478" s="394"/>
    </row>
    <row r="1479" spans="1:9" x14ac:dyDescent="0.25">
      <c r="A1479" s="311"/>
      <c r="B1479" s="306" t="s">
        <v>4110</v>
      </c>
      <c r="C1479" s="319">
        <v>168000000</v>
      </c>
      <c r="D1479" s="319">
        <v>288000000</v>
      </c>
    </row>
    <row r="1480" spans="1:9" x14ac:dyDescent="0.25">
      <c r="A1480" s="311"/>
      <c r="B1480" s="306"/>
      <c r="C1480" s="312"/>
      <c r="D1480" s="312"/>
    </row>
    <row r="1481" spans="1:9" x14ac:dyDescent="0.25">
      <c r="A1481" s="311"/>
      <c r="B1481" s="306"/>
      <c r="C1481" s="312"/>
      <c r="D1481" s="312"/>
    </row>
    <row r="1482" spans="1:9" ht="15.75" thickBot="1" x14ac:dyDescent="0.3">
      <c r="A1482" s="311"/>
      <c r="B1482" s="309" t="s">
        <v>3157</v>
      </c>
      <c r="C1482" s="336">
        <f>SUM(C1479+C1475+C1472+C1464+C1456+C1447+C1450+C1442+C1419+C1417+C1400+C1385)</f>
        <v>21381000000</v>
      </c>
      <c r="D1482" s="336">
        <f>SUM(D1479+D1475+D1472+D1464+D1456+D1447+D1450+D1442+D1419+D1417+D1400+D1385)</f>
        <v>18288000000</v>
      </c>
    </row>
    <row r="1483" spans="1:9" x14ac:dyDescent="0.25">
      <c r="A1483" s="311"/>
    </row>
    <row r="1485" spans="1:9" x14ac:dyDescent="0.25">
      <c r="B1485" s="116"/>
    </row>
    <row r="1486" spans="1:9" x14ac:dyDescent="0.25">
      <c r="C1486" s="190"/>
      <c r="D1486" s="190"/>
    </row>
    <row r="1487" spans="1:9" ht="23.25" x14ac:dyDescent="0.35">
      <c r="C1487" s="190"/>
      <c r="D1487" s="190"/>
      <c r="F1487" s="395">
        <v>32</v>
      </c>
      <c r="G1487" s="396" t="s">
        <v>4111</v>
      </c>
    </row>
    <row r="1488" spans="1:9" ht="20.25" x14ac:dyDescent="0.3">
      <c r="C1488" s="190"/>
      <c r="D1488" s="190"/>
      <c r="F1488" s="397"/>
      <c r="G1488" s="398"/>
      <c r="H1488" s="399" t="s">
        <v>4112</v>
      </c>
      <c r="I1488" s="306"/>
    </row>
    <row r="1489" spans="3:11" ht="20.25" x14ac:dyDescent="0.3">
      <c r="C1489" s="190"/>
      <c r="D1489" s="190"/>
      <c r="F1489" s="400"/>
      <c r="H1489" s="399" t="s">
        <v>4113</v>
      </c>
      <c r="I1489" s="306"/>
    </row>
    <row r="1490" spans="3:11" ht="15.75" thickBot="1" x14ac:dyDescent="0.3">
      <c r="C1490" s="190"/>
      <c r="D1490" s="190"/>
      <c r="I1490" s="306"/>
      <c r="J1490" s="306" t="s">
        <v>4114</v>
      </c>
      <c r="K1490" s="306"/>
    </row>
    <row r="1491" spans="3:11" ht="15.75" x14ac:dyDescent="0.25">
      <c r="C1491" s="190"/>
      <c r="D1491" s="190"/>
      <c r="F1491" s="401" t="s">
        <v>3</v>
      </c>
      <c r="G1491" s="402"/>
      <c r="H1491" s="403" t="s">
        <v>3170</v>
      </c>
      <c r="I1491" s="403" t="s">
        <v>4115</v>
      </c>
      <c r="J1491" s="403" t="s">
        <v>3170</v>
      </c>
      <c r="K1491" s="403" t="s">
        <v>4115</v>
      </c>
    </row>
    <row r="1492" spans="3:11" ht="15.75" x14ac:dyDescent="0.25">
      <c r="C1492" s="190"/>
      <c r="D1492" s="190"/>
      <c r="F1492" s="404" t="s">
        <v>6</v>
      </c>
      <c r="G1492" s="6" t="s">
        <v>4116</v>
      </c>
      <c r="H1492" s="405" t="s">
        <v>4117</v>
      </c>
      <c r="I1492" s="405" t="s">
        <v>4118</v>
      </c>
      <c r="J1492" s="405" t="s">
        <v>4117</v>
      </c>
      <c r="K1492" s="405" t="s">
        <v>4118</v>
      </c>
    </row>
    <row r="1493" spans="3:11" ht="16.5" thickBot="1" x14ac:dyDescent="0.3">
      <c r="C1493" s="190"/>
      <c r="D1493" s="190"/>
      <c r="F1493" s="406"/>
      <c r="G1493" s="306"/>
      <c r="H1493" s="405">
        <v>2011</v>
      </c>
      <c r="I1493" s="405" t="s">
        <v>4119</v>
      </c>
      <c r="J1493" s="405">
        <v>2012</v>
      </c>
      <c r="K1493" s="405" t="s">
        <v>4119</v>
      </c>
    </row>
    <row r="1494" spans="3:11" ht="18" x14ac:dyDescent="0.25">
      <c r="C1494" s="190"/>
      <c r="D1494" s="190"/>
      <c r="F1494" s="381"/>
      <c r="G1494" s="407" t="s">
        <v>4120</v>
      </c>
      <c r="H1494" s="408"/>
      <c r="I1494" s="408"/>
      <c r="J1494" s="408"/>
      <c r="K1494" s="409"/>
    </row>
    <row r="1495" spans="3:11" ht="18" x14ac:dyDescent="0.25">
      <c r="C1495" s="190"/>
      <c r="D1495" s="190"/>
      <c r="F1495" s="410" t="s">
        <v>1064</v>
      </c>
      <c r="G1495" s="410" t="s">
        <v>4121</v>
      </c>
      <c r="H1495" s="385">
        <v>2080035500</v>
      </c>
      <c r="I1495" s="411">
        <f>+(H1495/H1522)*100</f>
        <v>2.6107506882772133</v>
      </c>
      <c r="J1495" s="385">
        <v>6389811555</v>
      </c>
      <c r="K1495" s="411">
        <f>+(J1495/J1522)*100</f>
        <v>6.7297344815013203</v>
      </c>
    </row>
    <row r="1496" spans="3:11" ht="18" x14ac:dyDescent="0.25">
      <c r="C1496" s="190"/>
      <c r="D1496" s="190"/>
      <c r="F1496" s="410"/>
      <c r="G1496" s="410" t="s">
        <v>4122</v>
      </c>
      <c r="H1496" s="385">
        <v>32630000</v>
      </c>
      <c r="I1496" s="411">
        <f>+(H1496/H1522)*100</f>
        <v>4.0955452423040606E-2</v>
      </c>
      <c r="J1496" s="385">
        <v>66500000</v>
      </c>
      <c r="K1496" s="411">
        <f>+(J1496/J1522)*100</f>
        <v>7.0037643390226362E-2</v>
      </c>
    </row>
    <row r="1497" spans="3:11" ht="18" x14ac:dyDescent="0.25">
      <c r="C1497" s="190"/>
      <c r="D1497" s="190"/>
      <c r="F1497" s="410"/>
      <c r="G1497" s="410" t="s">
        <v>4123</v>
      </c>
      <c r="H1497" s="385">
        <v>20067500</v>
      </c>
      <c r="I1497" s="411">
        <f>+(H1497/H1522)*100</f>
        <v>2.5187665997528877E-2</v>
      </c>
      <c r="J1497" s="385">
        <v>54225000</v>
      </c>
      <c r="K1497" s="411">
        <f>+(J1497/J1522)*100</f>
        <v>5.7109642298271049E-2</v>
      </c>
    </row>
    <row r="1498" spans="3:11" ht="18" x14ac:dyDescent="0.25">
      <c r="C1498" s="190"/>
      <c r="D1498" s="190"/>
      <c r="F1498" s="410"/>
      <c r="G1498" s="410" t="s">
        <v>4124</v>
      </c>
      <c r="H1498" s="385">
        <v>13750000</v>
      </c>
      <c r="I1498" s="411">
        <f>+(H1498/H1522)*100</f>
        <v>1.725827369956507E-2</v>
      </c>
      <c r="J1498" s="385">
        <v>196000000</v>
      </c>
      <c r="K1498" s="411">
        <f>+(J1498/J1522)*100</f>
        <v>0.20642673841329878</v>
      </c>
    </row>
    <row r="1499" spans="3:11" ht="18" x14ac:dyDescent="0.25">
      <c r="F1499" s="410"/>
      <c r="G1499" s="410" t="s">
        <v>4125</v>
      </c>
      <c r="H1499" s="385">
        <v>2306850000</v>
      </c>
      <c r="I1499" s="411">
        <f>+(H1499/H1522)*100</f>
        <v>2.895436267915759</v>
      </c>
      <c r="J1499" s="385">
        <v>2815546007</v>
      </c>
      <c r="K1499" s="411">
        <f>+(J1499/J1522)*100</f>
        <v>2.9653264238652901</v>
      </c>
    </row>
    <row r="1500" spans="3:11" ht="18" x14ac:dyDescent="0.25">
      <c r="F1500" s="410"/>
      <c r="G1500" s="410" t="s">
        <v>4126</v>
      </c>
      <c r="H1500" s="385"/>
      <c r="I1500" s="412"/>
      <c r="J1500" s="385"/>
      <c r="K1500" s="412"/>
    </row>
    <row r="1501" spans="3:11" ht="18" x14ac:dyDescent="0.25">
      <c r="F1501" s="410"/>
      <c r="G1501" s="410" t="s">
        <v>4127</v>
      </c>
      <c r="H1501" s="385">
        <v>1781000000</v>
      </c>
      <c r="I1501" s="411">
        <f>+(H1501/H1522)*100</f>
        <v>2.2354171242854832</v>
      </c>
      <c r="J1501" s="385">
        <v>10913000000</v>
      </c>
      <c r="K1501" s="411">
        <f>+(J1501/J1522)*100</f>
        <v>11.493545899511885</v>
      </c>
    </row>
    <row r="1502" spans="3:11" ht="18.75" thickBot="1" x14ac:dyDescent="0.3">
      <c r="F1502" s="410"/>
      <c r="G1502" s="410" t="s">
        <v>4128</v>
      </c>
      <c r="H1502" s="385">
        <v>19597000000</v>
      </c>
      <c r="I1502" s="411">
        <f>+(H1502/H1522)*100</f>
        <v>24.597119250209214</v>
      </c>
      <c r="J1502" s="385">
        <v>24577920000</v>
      </c>
      <c r="K1502" s="411">
        <f>+(J1502/J1522)*100</f>
        <v>25.885407462158085</v>
      </c>
    </row>
    <row r="1503" spans="3:11" ht="18.75" thickBot="1" x14ac:dyDescent="0.3">
      <c r="F1503" s="410"/>
      <c r="G1503" s="413" t="s">
        <v>2512</v>
      </c>
      <c r="H1503" s="414">
        <f>SUM(H1495:H1502)</f>
        <v>25831333000</v>
      </c>
      <c r="I1503" s="415">
        <f>+(H1503/H1522)*100</f>
        <v>32.422124722807801</v>
      </c>
      <c r="J1503" s="414">
        <f>SUM(J1495:J1502)</f>
        <v>45013002562</v>
      </c>
      <c r="K1503" s="415">
        <f>+(J1503/J1522)*100</f>
        <v>47.407588291138374</v>
      </c>
    </row>
    <row r="1504" spans="3:11" ht="18" x14ac:dyDescent="0.25">
      <c r="F1504" s="410"/>
      <c r="G1504" s="389"/>
      <c r="H1504" s="416"/>
      <c r="I1504" s="417"/>
      <c r="J1504" s="416"/>
      <c r="K1504" s="417"/>
    </row>
    <row r="1505" spans="6:11" ht="18" x14ac:dyDescent="0.25">
      <c r="F1505" s="410"/>
      <c r="G1505" s="418" t="s">
        <v>4129</v>
      </c>
      <c r="H1505" s="385"/>
      <c r="I1505" s="411"/>
      <c r="J1505" s="385"/>
      <c r="K1505" s="411"/>
    </row>
    <row r="1506" spans="6:11" ht="18" x14ac:dyDescent="0.25">
      <c r="F1506" s="410" t="s">
        <v>1073</v>
      </c>
      <c r="G1506" s="410" t="s">
        <v>4130</v>
      </c>
      <c r="H1506" s="385">
        <v>7770500000</v>
      </c>
      <c r="I1506" s="411">
        <f>+(H1506/H1522)*100</f>
        <v>9.753121147816028</v>
      </c>
      <c r="J1506" s="385">
        <v>7784670000</v>
      </c>
      <c r="K1506" s="411">
        <f>+(J1506/J1522)*100</f>
        <v>8.1987961108359926</v>
      </c>
    </row>
    <row r="1507" spans="6:11" ht="18" x14ac:dyDescent="0.25">
      <c r="F1507" s="410"/>
      <c r="G1507" s="410" t="s">
        <v>4131</v>
      </c>
      <c r="H1507" s="385">
        <v>15100000000</v>
      </c>
      <c r="I1507" s="411">
        <f>+(H1507/H1522)*100</f>
        <v>18.952722390067827</v>
      </c>
      <c r="J1507" s="385">
        <v>4126000000</v>
      </c>
      <c r="K1507" s="411">
        <f>+(J1507/J1522)*100</f>
        <v>4.3454934831289327</v>
      </c>
    </row>
    <row r="1508" spans="6:11" ht="18" x14ac:dyDescent="0.25">
      <c r="F1508" s="410"/>
      <c r="G1508" s="410" t="s">
        <v>4132</v>
      </c>
      <c r="H1508" s="385">
        <v>1286000000</v>
      </c>
      <c r="I1508" s="411">
        <f>+(H1508/H1522)*100</f>
        <v>1.6141192711011405</v>
      </c>
      <c r="J1508" s="385">
        <v>2224650000</v>
      </c>
      <c r="K1508" s="411">
        <f>+(J1508/J1522)*100</f>
        <v>2.3429961408731894</v>
      </c>
    </row>
    <row r="1509" spans="6:11" ht="18.75" thickBot="1" x14ac:dyDescent="0.3">
      <c r="F1509" s="410"/>
      <c r="G1509" s="410" t="s">
        <v>4133</v>
      </c>
      <c r="H1509" s="385">
        <v>2985000000</v>
      </c>
      <c r="I1509" s="411">
        <f>+(H1509/H1522)*100</f>
        <v>3.7466143267783081</v>
      </c>
      <c r="J1509" s="385">
        <v>2550500000</v>
      </c>
      <c r="K1509" s="411">
        <f>+(J1509/J1522)*100</f>
        <v>2.6861805934852985</v>
      </c>
    </row>
    <row r="1510" spans="6:11" ht="18.75" thickBot="1" x14ac:dyDescent="0.3">
      <c r="F1510" s="410"/>
      <c r="G1510" s="419" t="s">
        <v>2512</v>
      </c>
      <c r="H1510" s="414">
        <f>SUM(H1506:H1509)</f>
        <v>27141500000</v>
      </c>
      <c r="I1510" s="415">
        <f>+(H1510/H1522)*100</f>
        <v>34.066577135763303</v>
      </c>
      <c r="J1510" s="414">
        <f>SUM(J1506:J1509)</f>
        <v>16685820000</v>
      </c>
      <c r="K1510" s="415">
        <f>+(J1510/J1522)*100</f>
        <v>17.573466328323413</v>
      </c>
    </row>
    <row r="1511" spans="6:11" ht="15.75" x14ac:dyDescent="0.25">
      <c r="F1511" s="389"/>
      <c r="G1511" s="389"/>
      <c r="H1511" s="416"/>
      <c r="I1511" s="417"/>
      <c r="J1511" s="416"/>
      <c r="K1511" s="417"/>
    </row>
    <row r="1512" spans="6:11" ht="18.75" thickBot="1" x14ac:dyDescent="0.3">
      <c r="F1512" s="410"/>
      <c r="G1512" s="420" t="s">
        <v>4134</v>
      </c>
      <c r="H1512" s="385"/>
      <c r="I1512" s="421"/>
      <c r="J1512" s="385"/>
      <c r="K1512" s="421"/>
    </row>
    <row r="1513" spans="6:11" ht="18.75" thickBot="1" x14ac:dyDescent="0.3">
      <c r="F1513" s="410"/>
      <c r="G1513" s="422" t="s">
        <v>4135</v>
      </c>
      <c r="H1513" s="385"/>
      <c r="I1513" s="421"/>
      <c r="J1513" s="385"/>
      <c r="K1513" s="421"/>
    </row>
    <row r="1514" spans="6:11" ht="18" x14ac:dyDescent="0.25">
      <c r="F1514" s="410" t="s">
        <v>1083</v>
      </c>
      <c r="G1514" s="410" t="s">
        <v>4136</v>
      </c>
      <c r="H1514" s="385">
        <v>2618650000</v>
      </c>
      <c r="I1514" s="411">
        <f>+(H1514/H1522)*100</f>
        <v>3.2867911580629872</v>
      </c>
      <c r="J1514" s="385">
        <v>3706000000</v>
      </c>
      <c r="K1514" s="411">
        <f>+(J1514/J1522)*100</f>
        <v>3.9031504722432921</v>
      </c>
    </row>
    <row r="1515" spans="6:11" ht="18" x14ac:dyDescent="0.25">
      <c r="F1515" s="410"/>
      <c r="G1515" s="410" t="s">
        <v>4137</v>
      </c>
      <c r="H1515" s="385"/>
      <c r="I1515" s="411"/>
      <c r="J1515" s="385"/>
      <c r="K1515" s="411"/>
    </row>
    <row r="1516" spans="6:11" ht="18" x14ac:dyDescent="0.25">
      <c r="F1516" s="410"/>
      <c r="G1516" s="410" t="s">
        <v>4138</v>
      </c>
      <c r="H1516" s="385">
        <v>2522000000</v>
      </c>
      <c r="I1516" s="411">
        <f>+(H1516/H1522)*100</f>
        <v>3.1654811832947716</v>
      </c>
      <c r="J1516" s="385">
        <v>2313000000</v>
      </c>
      <c r="K1516" s="411">
        <f>+(J1516/J1522)*100</f>
        <v>2.4360461528059187</v>
      </c>
    </row>
    <row r="1517" spans="6:11" ht="18" x14ac:dyDescent="0.25">
      <c r="F1517" s="410"/>
      <c r="G1517" s="410" t="s">
        <v>4139</v>
      </c>
      <c r="H1517" s="385">
        <v>2520000000</v>
      </c>
      <c r="I1517" s="411">
        <f>+(H1514/H1522)*100</f>
        <v>3.2867911580629872</v>
      </c>
      <c r="J1517" s="385">
        <v>3875000000</v>
      </c>
      <c r="K1517" s="411">
        <f>+(J1514/J1522)*100</f>
        <v>3.9031504722432921</v>
      </c>
    </row>
    <row r="1518" spans="6:11" ht="18.75" thickBot="1" x14ac:dyDescent="0.3">
      <c r="F1518" s="410"/>
      <c r="G1518" s="410" t="s">
        <v>4140</v>
      </c>
      <c r="H1518" s="385">
        <v>372500000</v>
      </c>
      <c r="I1518" s="411">
        <f>+(H1518/H1522)*100</f>
        <v>0.46754232386094469</v>
      </c>
      <c r="J1518" s="385">
        <v>2722500000</v>
      </c>
      <c r="K1518" s="411">
        <f>+(J1518/J1522)*100</f>
        <v>2.867330588419418</v>
      </c>
    </row>
    <row r="1519" spans="6:11" ht="18.75" thickBot="1" x14ac:dyDescent="0.3">
      <c r="F1519" s="410"/>
      <c r="G1519" s="413" t="s">
        <v>2512</v>
      </c>
      <c r="H1519" s="414">
        <f>SUM(H1514:H1518)</f>
        <v>8033150000</v>
      </c>
      <c r="I1519" s="415">
        <f>+(H1519/H1522)*100</f>
        <v>10.082785554157175</v>
      </c>
      <c r="J1519" s="414">
        <f>SUM(J1514:J1518)</f>
        <v>12616500000</v>
      </c>
      <c r="K1519" s="415">
        <f>+(J1519/J1522)*100</f>
        <v>13.287668087711143</v>
      </c>
    </row>
    <row r="1520" spans="6:11" ht="15.75" x14ac:dyDescent="0.25">
      <c r="F1520" s="389"/>
      <c r="G1520" s="389"/>
      <c r="H1520" s="416"/>
      <c r="I1520" s="417"/>
      <c r="J1520" s="416"/>
      <c r="K1520" s="417"/>
    </row>
    <row r="1521" spans="6:11" ht="18.75" thickBot="1" x14ac:dyDescent="0.3">
      <c r="F1521" s="410" t="s">
        <v>1085</v>
      </c>
      <c r="G1521" s="423" t="s">
        <v>4141</v>
      </c>
      <c r="H1521" s="424">
        <v>18665948500</v>
      </c>
      <c r="I1521" s="411">
        <f>+(H1521/H1522)*100</f>
        <v>23.428512587271715</v>
      </c>
      <c r="J1521" s="424">
        <v>20633617438</v>
      </c>
      <c r="K1521" s="411">
        <f>+(J1521/J1522)*100</f>
        <v>21.73127729282707</v>
      </c>
    </row>
    <row r="1522" spans="6:11" ht="18.75" thickBot="1" x14ac:dyDescent="0.3">
      <c r="F1522" s="425"/>
      <c r="G1522" s="413" t="s">
        <v>4142</v>
      </c>
      <c r="H1522" s="414">
        <f>SUM(H1503+H1510+H1519+H1521)</f>
        <v>79671931500</v>
      </c>
      <c r="I1522" s="415">
        <f>+(H1522/H1522)*100</f>
        <v>100</v>
      </c>
      <c r="J1522" s="414">
        <f>SUM(J1503+J1510+J1519+J1521)</f>
        <v>94948940000</v>
      </c>
      <c r="K1522" s="415">
        <f>+(J1522/J1522)*100</f>
        <v>100</v>
      </c>
    </row>
  </sheetData>
  <pageMargins left="1.23" right="0.31" top="0.67" bottom="0.33" header="0.24" footer="0.31496062992126"/>
  <pageSetup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63"/>
  <sheetViews>
    <sheetView zoomScale="59" zoomScaleNormal="59" workbookViewId="0">
      <selection activeCell="L16" sqref="L16"/>
    </sheetView>
  </sheetViews>
  <sheetFormatPr defaultRowHeight="15" x14ac:dyDescent="0.25"/>
  <cols>
    <col min="1" max="1" width="12.42578125" customWidth="1"/>
    <col min="2" max="2" width="86.5703125" customWidth="1"/>
    <col min="3" max="3" width="29.7109375" customWidth="1"/>
    <col min="4" max="4" width="27.28515625" customWidth="1"/>
    <col min="5" max="5" width="28.28515625" customWidth="1"/>
    <col min="6" max="6" width="0.28515625" hidden="1" customWidth="1"/>
    <col min="7" max="7" width="24.85546875" customWidth="1"/>
    <col min="8" max="8" width="24" customWidth="1"/>
    <col min="9" max="9" width="15.140625" customWidth="1"/>
    <col min="12" max="12" width="76.28515625" customWidth="1"/>
    <col min="13" max="13" width="33.28515625" customWidth="1"/>
    <col min="14" max="14" width="30.85546875" hidden="1" customWidth="1"/>
    <col min="15" max="15" width="18.85546875" customWidth="1"/>
    <col min="16" max="16" width="20.28515625" customWidth="1"/>
    <col min="17" max="17" width="12.28515625" customWidth="1"/>
    <col min="18" max="18" width="21.42578125" customWidth="1"/>
    <col min="19" max="19" width="12.5703125" customWidth="1"/>
    <col min="22" max="22" width="40.140625" customWidth="1"/>
    <col min="23" max="23" width="25.5703125" customWidth="1"/>
    <col min="24" max="24" width="16.42578125" customWidth="1"/>
    <col min="25" max="27" width="26.28515625" customWidth="1"/>
  </cols>
  <sheetData>
    <row r="3" spans="1:24" ht="20.25" x14ac:dyDescent="0.3">
      <c r="C3" s="459" t="s">
        <v>0</v>
      </c>
      <c r="G3">
        <v>93</v>
      </c>
    </row>
    <row r="4" spans="1:24" ht="15.75" x14ac:dyDescent="0.25">
      <c r="A4" s="11"/>
      <c r="B4" s="309"/>
      <c r="C4" s="319"/>
      <c r="D4" s="319"/>
      <c r="E4" s="319"/>
      <c r="F4" s="319"/>
      <c r="G4" s="319"/>
    </row>
    <row r="5" spans="1:24" ht="20.25" x14ac:dyDescent="0.3">
      <c r="A5" s="397"/>
      <c r="B5" s="400"/>
      <c r="C5" s="460" t="s">
        <v>4442</v>
      </c>
      <c r="F5" s="397"/>
      <c r="G5" s="397"/>
    </row>
    <row r="6" spans="1:24" ht="24" thickBot="1" x14ac:dyDescent="0.4">
      <c r="A6" s="397"/>
      <c r="B6" s="461"/>
      <c r="C6" s="397"/>
      <c r="D6" s="397"/>
      <c r="E6" s="397"/>
      <c r="F6" s="397"/>
      <c r="G6" s="397"/>
      <c r="N6" s="506">
        <v>33</v>
      </c>
      <c r="O6" s="396" t="s">
        <v>4111</v>
      </c>
      <c r="V6" s="1" t="s">
        <v>4400</v>
      </c>
      <c r="X6">
        <v>153</v>
      </c>
    </row>
    <row r="7" spans="1:24" ht="21" thickBot="1" x14ac:dyDescent="0.35">
      <c r="A7" s="462" t="s">
        <v>4443</v>
      </c>
      <c r="B7" s="463" t="s">
        <v>4444</v>
      </c>
      <c r="C7" s="464" t="s">
        <v>4445</v>
      </c>
      <c r="D7" s="464" t="s">
        <v>4446</v>
      </c>
      <c r="E7" s="464" t="s">
        <v>4447</v>
      </c>
      <c r="F7" s="464">
        <v>467</v>
      </c>
      <c r="G7" s="465"/>
      <c r="N7" s="397"/>
      <c r="O7" s="398"/>
      <c r="P7" s="399" t="s">
        <v>4112</v>
      </c>
      <c r="Q7" s="306"/>
    </row>
    <row r="8" spans="1:24" ht="21" thickBot="1" x14ac:dyDescent="0.35">
      <c r="A8" s="466"/>
      <c r="B8" s="467"/>
      <c r="C8" s="468" t="s">
        <v>4120</v>
      </c>
      <c r="D8" s="468" t="s">
        <v>4448</v>
      </c>
      <c r="E8" s="468" t="s">
        <v>4449</v>
      </c>
      <c r="F8" s="468" t="s">
        <v>4450</v>
      </c>
      <c r="G8" s="469" t="s">
        <v>1124</v>
      </c>
      <c r="N8" s="400"/>
      <c r="P8" s="399" t="s">
        <v>4113</v>
      </c>
      <c r="Q8" s="306"/>
      <c r="V8" s="599" t="s">
        <v>4604</v>
      </c>
    </row>
    <row r="9" spans="1:24" ht="21" thickBot="1" x14ac:dyDescent="0.35">
      <c r="A9" s="470"/>
      <c r="B9" s="471"/>
      <c r="C9" s="472"/>
      <c r="D9" s="473" t="s">
        <v>4451</v>
      </c>
      <c r="E9" s="474" t="s">
        <v>4452</v>
      </c>
      <c r="F9" s="475" t="s">
        <v>4451</v>
      </c>
      <c r="G9" s="472"/>
      <c r="Q9" s="306"/>
      <c r="R9" s="306" t="s">
        <v>4114</v>
      </c>
      <c r="S9" s="306"/>
      <c r="U9" s="600" t="s">
        <v>4605</v>
      </c>
      <c r="V9" s="608" t="s">
        <v>4606</v>
      </c>
      <c r="W9" s="608" t="s">
        <v>4607</v>
      </c>
      <c r="X9" s="609" t="s">
        <v>4554</v>
      </c>
    </row>
    <row r="10" spans="1:24" ht="21" thickBot="1" x14ac:dyDescent="0.35">
      <c r="A10" s="476">
        <v>412</v>
      </c>
      <c r="B10" s="477" t="s">
        <v>4453</v>
      </c>
      <c r="C10" s="478">
        <v>0</v>
      </c>
      <c r="D10" s="478">
        <v>0</v>
      </c>
      <c r="E10" s="478">
        <v>0</v>
      </c>
      <c r="F10" s="478">
        <v>4250000000</v>
      </c>
      <c r="G10" s="479">
        <f t="shared" ref="G10:G73" si="0">SUM(C10:F10)</f>
        <v>4250000000</v>
      </c>
      <c r="N10" s="401" t="s">
        <v>3</v>
      </c>
      <c r="O10" s="402"/>
      <c r="P10" s="403" t="s">
        <v>3170</v>
      </c>
      <c r="Q10" s="403" t="s">
        <v>4115</v>
      </c>
      <c r="R10" s="403" t="s">
        <v>3170</v>
      </c>
      <c r="S10" s="403" t="s">
        <v>4115</v>
      </c>
      <c r="U10" s="601">
        <v>1</v>
      </c>
      <c r="V10" s="603" t="s">
        <v>3160</v>
      </c>
      <c r="W10" s="610">
        <v>41055827225</v>
      </c>
      <c r="X10" s="624">
        <f>+(W10/W31)*100</f>
        <v>23.795798024048715</v>
      </c>
    </row>
    <row r="11" spans="1:24" ht="21" thickBot="1" x14ac:dyDescent="0.35">
      <c r="A11" s="480" t="s">
        <v>4454</v>
      </c>
      <c r="B11" s="481" t="s">
        <v>4455</v>
      </c>
      <c r="C11" s="482">
        <v>1183706007</v>
      </c>
      <c r="D11" s="482">
        <v>0</v>
      </c>
      <c r="E11" s="482">
        <v>0</v>
      </c>
      <c r="F11" s="482">
        <v>16293993</v>
      </c>
      <c r="G11" s="483">
        <f t="shared" si="0"/>
        <v>1200000000</v>
      </c>
      <c r="N11" s="404" t="s">
        <v>6</v>
      </c>
      <c r="O11" s="6" t="s">
        <v>4116</v>
      </c>
      <c r="P11" s="405" t="s">
        <v>4117</v>
      </c>
      <c r="Q11" s="405" t="s">
        <v>4118</v>
      </c>
      <c r="R11" s="405" t="s">
        <v>4117</v>
      </c>
      <c r="S11" s="405" t="s">
        <v>4118</v>
      </c>
      <c r="U11" s="602">
        <v>2</v>
      </c>
      <c r="V11" s="604" t="s">
        <v>3161</v>
      </c>
      <c r="W11" s="611">
        <v>18160670000</v>
      </c>
      <c r="X11" s="624">
        <f>+(W11/W31)*100</f>
        <v>10.525853807136407</v>
      </c>
    </row>
    <row r="12" spans="1:24" ht="21" thickBot="1" x14ac:dyDescent="0.35">
      <c r="A12" s="480" t="s">
        <v>4456</v>
      </c>
      <c r="B12" s="481" t="s">
        <v>4457</v>
      </c>
      <c r="C12" s="482">
        <v>0</v>
      </c>
      <c r="D12" s="482">
        <v>0</v>
      </c>
      <c r="E12" s="482">
        <v>0</v>
      </c>
      <c r="F12" s="482">
        <v>239000000</v>
      </c>
      <c r="G12" s="483">
        <f t="shared" si="0"/>
        <v>239000000</v>
      </c>
      <c r="N12" s="406"/>
      <c r="O12" s="306"/>
      <c r="P12" s="405">
        <v>2011</v>
      </c>
      <c r="Q12" s="405" t="s">
        <v>4119</v>
      </c>
      <c r="R12" s="405">
        <v>2012</v>
      </c>
      <c r="S12" s="405" t="s">
        <v>4119</v>
      </c>
      <c r="U12" s="384"/>
      <c r="V12" s="116" t="s">
        <v>50</v>
      </c>
      <c r="W12" s="619">
        <f>SUM(W10:W11)</f>
        <v>59216497225</v>
      </c>
      <c r="X12" s="625">
        <f>+(W12/W31)*100</f>
        <v>34.321651831185122</v>
      </c>
    </row>
    <row r="13" spans="1:24" ht="21" thickBot="1" x14ac:dyDescent="0.35">
      <c r="A13" s="484" t="s">
        <v>4458</v>
      </c>
      <c r="B13" s="485" t="s">
        <v>4459</v>
      </c>
      <c r="C13" s="482"/>
      <c r="D13" s="482"/>
      <c r="E13" s="482"/>
      <c r="F13" s="482">
        <v>288000000</v>
      </c>
      <c r="G13" s="483">
        <f t="shared" si="0"/>
        <v>288000000</v>
      </c>
      <c r="N13" s="381"/>
      <c r="O13" s="407" t="s">
        <v>4120</v>
      </c>
      <c r="P13" s="408"/>
      <c r="Q13" s="408"/>
      <c r="R13" s="408"/>
      <c r="S13" s="409"/>
      <c r="U13" s="602">
        <v>3</v>
      </c>
      <c r="V13" s="604" t="s">
        <v>4608</v>
      </c>
      <c r="W13" s="611"/>
      <c r="X13" s="601"/>
    </row>
    <row r="14" spans="1:24" ht="21" thickBot="1" x14ac:dyDescent="0.35">
      <c r="A14" s="484" t="s">
        <v>4460</v>
      </c>
      <c r="B14" s="485" t="s">
        <v>4461</v>
      </c>
      <c r="C14" s="482"/>
      <c r="D14" s="482"/>
      <c r="E14" s="482"/>
      <c r="F14" s="482">
        <v>500000000</v>
      </c>
      <c r="G14" s="483">
        <f t="shared" si="0"/>
        <v>500000000</v>
      </c>
      <c r="N14" s="410" t="s">
        <v>1064</v>
      </c>
      <c r="O14" s="410" t="s">
        <v>4121</v>
      </c>
      <c r="P14" s="385">
        <v>2080035500</v>
      </c>
      <c r="Q14" s="411">
        <f>+(P14/P41)*100</f>
        <v>2.6107506882772133</v>
      </c>
      <c r="R14" s="385">
        <v>6389811555</v>
      </c>
      <c r="S14" s="411">
        <f>+(R14/R41)*100</f>
        <v>6.7240336836668719</v>
      </c>
      <c r="U14" s="602" t="s">
        <v>446</v>
      </c>
      <c r="V14" s="605" t="s">
        <v>4609</v>
      </c>
      <c r="W14" s="611">
        <v>963000000</v>
      </c>
      <c r="X14" s="624">
        <f>+(W14/W31)*100</f>
        <v>0.55815106030076855</v>
      </c>
    </row>
    <row r="15" spans="1:24" ht="21" thickBot="1" x14ac:dyDescent="0.35">
      <c r="A15" s="484" t="s">
        <v>4462</v>
      </c>
      <c r="B15" s="485" t="s">
        <v>4463</v>
      </c>
      <c r="C15" s="482"/>
      <c r="D15" s="482"/>
      <c r="E15" s="482"/>
      <c r="F15" s="482">
        <v>132680000</v>
      </c>
      <c r="G15" s="483">
        <f t="shared" si="0"/>
        <v>132680000</v>
      </c>
      <c r="N15" s="410"/>
      <c r="O15" s="410" t="s">
        <v>4122</v>
      </c>
      <c r="P15" s="385">
        <v>32630000</v>
      </c>
      <c r="Q15" s="411">
        <f>+(P15/P41)*100</f>
        <v>4.0955452423040606E-2</v>
      </c>
      <c r="R15" s="385">
        <v>66500000</v>
      </c>
      <c r="S15" s="411">
        <f>+(R15/R41)*100</f>
        <v>6.9978314088770796E-2</v>
      </c>
      <c r="U15" s="602" t="s">
        <v>448</v>
      </c>
      <c r="V15" s="605" t="s">
        <v>4610</v>
      </c>
      <c r="W15" s="611">
        <v>3000000000</v>
      </c>
      <c r="X15" s="624">
        <f>+(W15/W31)*100</f>
        <v>1.7387883498466312</v>
      </c>
    </row>
    <row r="16" spans="1:24" ht="21" thickBot="1" x14ac:dyDescent="0.35">
      <c r="A16" s="480">
        <v>413</v>
      </c>
      <c r="B16" s="481" t="s">
        <v>4464</v>
      </c>
      <c r="C16" s="482"/>
      <c r="D16" s="482"/>
      <c r="E16" s="482"/>
      <c r="F16" s="482">
        <v>1426500000</v>
      </c>
      <c r="G16" s="483">
        <f t="shared" si="0"/>
        <v>1426500000</v>
      </c>
      <c r="N16" s="410"/>
      <c r="O16" s="410" t="s">
        <v>4123</v>
      </c>
      <c r="P16" s="385">
        <v>20067500</v>
      </c>
      <c r="Q16" s="411">
        <f>+(P16/P41)*100</f>
        <v>2.5187665997528877E-2</v>
      </c>
      <c r="R16" s="385">
        <v>54225000</v>
      </c>
      <c r="S16" s="411">
        <f>+(R16/R41)*100</f>
        <v>5.7061264382911231E-2</v>
      </c>
      <c r="U16" s="602" t="s">
        <v>449</v>
      </c>
      <c r="V16" s="605" t="s">
        <v>4623</v>
      </c>
      <c r="W16" s="611">
        <v>2940000000</v>
      </c>
      <c r="X16" s="624">
        <f>+(W16/W31)*100</f>
        <v>1.7040125828496986</v>
      </c>
    </row>
    <row r="17" spans="1:24" ht="21" thickBot="1" x14ac:dyDescent="0.35">
      <c r="A17" s="486" t="s">
        <v>4465</v>
      </c>
      <c r="B17" s="485" t="s">
        <v>4466</v>
      </c>
      <c r="C17" s="482"/>
      <c r="D17" s="482"/>
      <c r="E17" s="482"/>
      <c r="F17" s="482">
        <v>60000000</v>
      </c>
      <c r="G17" s="483">
        <f t="shared" si="0"/>
        <v>60000000</v>
      </c>
      <c r="N17" s="410"/>
      <c r="O17" s="410" t="s">
        <v>4124</v>
      </c>
      <c r="P17" s="385">
        <v>13750000</v>
      </c>
      <c r="Q17" s="411">
        <f>+(P17/P41)*100</f>
        <v>1.725827369956507E-2</v>
      </c>
      <c r="R17" s="385">
        <v>196000000</v>
      </c>
      <c r="S17" s="411">
        <f>+(R17/R41)*100</f>
        <v>0.20625187310374551</v>
      </c>
      <c r="U17" s="602" t="s">
        <v>451</v>
      </c>
      <c r="V17" s="605" t="s">
        <v>4611</v>
      </c>
      <c r="W17" s="611">
        <v>3000000000</v>
      </c>
      <c r="X17" s="624">
        <f>+(W17/W31)*100</f>
        <v>1.7387883498466312</v>
      </c>
    </row>
    <row r="18" spans="1:24" ht="21" thickBot="1" x14ac:dyDescent="0.35">
      <c r="A18" s="480">
        <v>414</v>
      </c>
      <c r="B18" s="481" t="s">
        <v>4467</v>
      </c>
      <c r="C18" s="482">
        <v>5926536555</v>
      </c>
      <c r="D18" s="482"/>
      <c r="E18" s="482"/>
      <c r="F18" s="482">
        <v>73463445</v>
      </c>
      <c r="G18" s="483">
        <f t="shared" si="0"/>
        <v>6000000000</v>
      </c>
      <c r="N18" s="410"/>
      <c r="O18" s="410" t="s">
        <v>4125</v>
      </c>
      <c r="P18" s="385">
        <v>2306850000</v>
      </c>
      <c r="Q18" s="411">
        <f>+(P18/P41)*100</f>
        <v>2.895436267915759</v>
      </c>
      <c r="R18" s="385">
        <v>2815546007</v>
      </c>
      <c r="S18" s="411">
        <f>+(R18/R41)*100</f>
        <v>2.9628144783342929</v>
      </c>
      <c r="U18" s="602" t="s">
        <v>453</v>
      </c>
      <c r="V18" s="605" t="s">
        <v>4612</v>
      </c>
      <c r="W18" s="611">
        <v>20000000</v>
      </c>
      <c r="X18" s="624">
        <f>+(W18/W31)*100</f>
        <v>1.1591922332310874E-2</v>
      </c>
    </row>
    <row r="19" spans="1:24" ht="21" thickBot="1" x14ac:dyDescent="0.35">
      <c r="A19" s="480" t="s">
        <v>4020</v>
      </c>
      <c r="B19" s="481" t="s">
        <v>4468</v>
      </c>
      <c r="C19" s="482">
        <v>500000000</v>
      </c>
      <c r="D19" s="482">
        <v>0</v>
      </c>
      <c r="E19" s="482">
        <v>0</v>
      </c>
      <c r="F19" s="482">
        <v>50000000</v>
      </c>
      <c r="G19" s="483">
        <f t="shared" si="0"/>
        <v>550000000</v>
      </c>
      <c r="N19" s="410"/>
      <c r="O19" s="410" t="s">
        <v>4126</v>
      </c>
      <c r="P19" s="385"/>
      <c r="Q19" s="412"/>
      <c r="R19" s="385"/>
      <c r="S19" s="412"/>
      <c r="U19" s="602" t="s">
        <v>1219</v>
      </c>
      <c r="V19" s="605" t="s">
        <v>4613</v>
      </c>
      <c r="W19" s="611">
        <v>1800000000</v>
      </c>
      <c r="X19" s="624">
        <f>+(W19/W31)*100</f>
        <v>1.0432730099079788</v>
      </c>
    </row>
    <row r="20" spans="1:24" ht="21" thickBot="1" x14ac:dyDescent="0.35">
      <c r="A20" s="480" t="s">
        <v>4022</v>
      </c>
      <c r="B20" s="481" t="s">
        <v>4023</v>
      </c>
      <c r="C20" s="482">
        <v>280000000</v>
      </c>
      <c r="D20" s="482"/>
      <c r="E20" s="482"/>
      <c r="F20" s="482">
        <v>0</v>
      </c>
      <c r="G20" s="483">
        <f t="shared" si="0"/>
        <v>280000000</v>
      </c>
      <c r="N20" s="410"/>
      <c r="O20" s="410" t="s">
        <v>4127</v>
      </c>
      <c r="P20" s="385">
        <v>1781000000</v>
      </c>
      <c r="Q20" s="411">
        <f>+(P20/P41)*100</f>
        <v>2.2354171242854832</v>
      </c>
      <c r="R20" s="385">
        <v>10913000000</v>
      </c>
      <c r="S20" s="411">
        <f>+(R20/R41)*100</f>
        <v>11.483809648883545</v>
      </c>
      <c r="U20" s="602" t="s">
        <v>1221</v>
      </c>
      <c r="V20" s="605" t="s">
        <v>3155</v>
      </c>
      <c r="W20" s="611">
        <v>100000000</v>
      </c>
      <c r="X20" s="624">
        <f>+(W20/W31)*100</f>
        <v>5.7959611661554375E-2</v>
      </c>
    </row>
    <row r="21" spans="1:24" ht="21" thickBot="1" x14ac:dyDescent="0.35">
      <c r="A21" s="480">
        <v>415</v>
      </c>
      <c r="B21" s="481" t="s">
        <v>4469</v>
      </c>
      <c r="C21" s="482">
        <v>0</v>
      </c>
      <c r="D21" s="482">
        <v>0</v>
      </c>
      <c r="E21" s="482">
        <v>0</v>
      </c>
      <c r="F21" s="482">
        <v>5612800000</v>
      </c>
      <c r="G21" s="483">
        <f t="shared" si="0"/>
        <v>5612800000</v>
      </c>
      <c r="N21" s="410"/>
      <c r="O21" s="410" t="s">
        <v>4128</v>
      </c>
      <c r="P21" s="385">
        <v>19597000000</v>
      </c>
      <c r="Q21" s="411">
        <f>+(P21/P41)*100</f>
        <v>24.597119250209214</v>
      </c>
      <c r="R21" s="385">
        <v>24577920000</v>
      </c>
      <c r="S21" s="411">
        <f>+(R21/R41)*100</f>
        <v>25.863479780581685</v>
      </c>
      <c r="U21" s="602" t="s">
        <v>1247</v>
      </c>
      <c r="V21" s="605" t="s">
        <v>4614</v>
      </c>
      <c r="X21" s="624">
        <v>31</v>
      </c>
    </row>
    <row r="22" spans="1:24" ht="21" thickBot="1" x14ac:dyDescent="0.35">
      <c r="A22" s="480" t="s">
        <v>4470</v>
      </c>
      <c r="B22" s="481" t="s">
        <v>4471</v>
      </c>
      <c r="C22" s="482"/>
      <c r="D22" s="482"/>
      <c r="E22" s="482"/>
      <c r="F22" s="482">
        <v>127500000</v>
      </c>
      <c r="G22" s="483">
        <f t="shared" si="0"/>
        <v>127500000</v>
      </c>
      <c r="N22" s="410"/>
      <c r="O22" s="413" t="s">
        <v>2512</v>
      </c>
      <c r="P22" s="414">
        <f>SUM(P14:P21)</f>
        <v>25831333000</v>
      </c>
      <c r="Q22" s="415">
        <f>+(P22/P41)*100</f>
        <v>32.422124722807801</v>
      </c>
      <c r="R22" s="414">
        <f>SUM(R14:R21)</f>
        <v>45013002562</v>
      </c>
      <c r="S22" s="415">
        <f>+(R22/R41)*100</f>
        <v>47.367429043041817</v>
      </c>
      <c r="U22" s="384"/>
      <c r="V22" s="605" t="s">
        <v>4615</v>
      </c>
      <c r="W22" s="611">
        <v>297000000</v>
      </c>
      <c r="X22" s="624">
        <f>+(W22/W31)*100</f>
        <v>0.1721400466348165</v>
      </c>
    </row>
    <row r="23" spans="1:24" ht="21" thickBot="1" x14ac:dyDescent="0.35">
      <c r="A23" s="480" t="s">
        <v>4472</v>
      </c>
      <c r="B23" s="481" t="s">
        <v>4473</v>
      </c>
      <c r="C23" s="482"/>
      <c r="D23" s="482"/>
      <c r="E23" s="482"/>
      <c r="F23" s="482">
        <v>80000000</v>
      </c>
      <c r="G23" s="483">
        <f t="shared" si="0"/>
        <v>80000000</v>
      </c>
      <c r="N23" s="410"/>
      <c r="O23" s="389"/>
      <c r="P23" s="416"/>
      <c r="Q23" s="417"/>
      <c r="R23" s="416"/>
      <c r="S23" s="417"/>
      <c r="U23" s="602" t="s">
        <v>1178</v>
      </c>
      <c r="V23" s="613" t="s">
        <v>4621</v>
      </c>
      <c r="W23" s="611">
        <v>2500000000</v>
      </c>
      <c r="X23" s="624">
        <f>+(W23/W31)*100</f>
        <v>1.4489902915388593</v>
      </c>
    </row>
    <row r="24" spans="1:24" ht="21" thickBot="1" x14ac:dyDescent="0.35">
      <c r="A24" s="480" t="s">
        <v>4474</v>
      </c>
      <c r="B24" s="481" t="s">
        <v>4475</v>
      </c>
      <c r="C24" s="482"/>
      <c r="D24" s="482"/>
      <c r="E24" s="482"/>
      <c r="F24" s="482">
        <v>250000000</v>
      </c>
      <c r="G24" s="483">
        <f t="shared" si="0"/>
        <v>250000000</v>
      </c>
      <c r="N24" s="410"/>
      <c r="O24" s="418" t="s">
        <v>4129</v>
      </c>
      <c r="P24" s="385"/>
      <c r="Q24" s="411"/>
      <c r="R24" s="385"/>
      <c r="S24" s="411"/>
      <c r="U24" s="602" t="s">
        <v>1224</v>
      </c>
      <c r="V24" s="605" t="s">
        <v>4616</v>
      </c>
      <c r="W24" s="611">
        <v>1700000000</v>
      </c>
      <c r="X24" s="624">
        <v>31</v>
      </c>
    </row>
    <row r="25" spans="1:24" ht="21" thickBot="1" x14ac:dyDescent="0.35">
      <c r="A25" s="480">
        <v>416</v>
      </c>
      <c r="B25" s="481" t="s">
        <v>4476</v>
      </c>
      <c r="C25" s="482">
        <v>0</v>
      </c>
      <c r="D25" s="482">
        <v>2380570000</v>
      </c>
      <c r="E25" s="482"/>
      <c r="F25" s="482">
        <v>79180000</v>
      </c>
      <c r="G25" s="483">
        <f t="shared" si="0"/>
        <v>2459750000</v>
      </c>
      <c r="N25" s="410" t="s">
        <v>1073</v>
      </c>
      <c r="O25" s="410" t="s">
        <v>4130</v>
      </c>
      <c r="P25" s="385">
        <v>7770500000</v>
      </c>
      <c r="Q25" s="411">
        <f>+(P25/P41)*100</f>
        <v>9.753121147816028</v>
      </c>
      <c r="R25" s="385">
        <v>7784670000</v>
      </c>
      <c r="S25" s="411">
        <f>+(R25/R41)*100</f>
        <v>8.191850862217013</v>
      </c>
      <c r="U25" s="606" t="s">
        <v>1226</v>
      </c>
      <c r="V25" s="607" t="s">
        <v>4617</v>
      </c>
      <c r="W25" s="612">
        <v>528000000</v>
      </c>
      <c r="X25" s="624">
        <v>31</v>
      </c>
    </row>
    <row r="26" spans="1:24" ht="21" thickBot="1" x14ac:dyDescent="0.35">
      <c r="A26" s="480" t="s">
        <v>4477</v>
      </c>
      <c r="B26" s="481" t="s">
        <v>4478</v>
      </c>
      <c r="C26" s="482">
        <v>0</v>
      </c>
      <c r="D26" s="482">
        <v>0</v>
      </c>
      <c r="E26" s="482">
        <v>10000000</v>
      </c>
      <c r="F26" s="482">
        <v>110000000</v>
      </c>
      <c r="G26" s="483">
        <f t="shared" si="0"/>
        <v>120000000</v>
      </c>
      <c r="N26" s="410"/>
      <c r="O26" s="410" t="s">
        <v>4131</v>
      </c>
      <c r="P26" s="385">
        <v>15100000000</v>
      </c>
      <c r="Q26" s="411">
        <f>+(P26/P41)*100</f>
        <v>18.952722390067827</v>
      </c>
      <c r="R26" s="385">
        <v>4126000000</v>
      </c>
      <c r="S26" s="411">
        <f>+(R26/R41)*100</f>
        <v>4.3418123899288474</v>
      </c>
      <c r="U26" s="616" t="s">
        <v>1228</v>
      </c>
      <c r="V26" s="605" t="s">
        <v>4618</v>
      </c>
      <c r="W26" s="611"/>
      <c r="X26" s="624"/>
    </row>
    <row r="27" spans="1:24" ht="21" thickBot="1" x14ac:dyDescent="0.35">
      <c r="A27" s="480" t="s">
        <v>4479</v>
      </c>
      <c r="B27" s="481" t="s">
        <v>4480</v>
      </c>
      <c r="C27" s="482">
        <v>0</v>
      </c>
      <c r="D27" s="482">
        <v>270000000</v>
      </c>
      <c r="E27" s="482">
        <v>0</v>
      </c>
      <c r="F27" s="482">
        <v>0</v>
      </c>
      <c r="G27" s="483">
        <f t="shared" si="0"/>
        <v>270000000</v>
      </c>
      <c r="N27" s="410"/>
      <c r="O27" s="410" t="s">
        <v>4132</v>
      </c>
      <c r="P27" s="385">
        <v>1286000000</v>
      </c>
      <c r="Q27" s="411">
        <f>+(P27/P41)*100</f>
        <v>1.6141192711011405</v>
      </c>
      <c r="R27" s="385">
        <v>2305150000</v>
      </c>
      <c r="S27" s="411">
        <f>+(R27/R41)*100</f>
        <v>2.4257219657403009</v>
      </c>
      <c r="U27" s="602"/>
      <c r="V27" s="607" t="s">
        <v>4619</v>
      </c>
      <c r="W27" s="612">
        <v>1440000000</v>
      </c>
      <c r="X27" s="624">
        <f>+(W27/W31)*100</f>
        <v>0.83461840792638298</v>
      </c>
    </row>
    <row r="28" spans="1:24" ht="21" thickBot="1" x14ac:dyDescent="0.35">
      <c r="A28" s="480" t="s">
        <v>4024</v>
      </c>
      <c r="B28" s="481" t="s">
        <v>4025</v>
      </c>
      <c r="C28" s="482">
        <v>0</v>
      </c>
      <c r="D28" s="482">
        <v>631600000</v>
      </c>
      <c r="E28" s="482">
        <v>0</v>
      </c>
      <c r="F28" s="482">
        <v>0</v>
      </c>
      <c r="G28" s="483">
        <f t="shared" si="0"/>
        <v>631600000</v>
      </c>
      <c r="N28" s="410"/>
      <c r="O28" s="410" t="s">
        <v>4133</v>
      </c>
      <c r="P28" s="385">
        <v>2985000000</v>
      </c>
      <c r="Q28" s="411">
        <f>+(P28/P41)*100</f>
        <v>3.7466143267783081</v>
      </c>
      <c r="R28" s="385">
        <v>2550500000</v>
      </c>
      <c r="S28" s="411">
        <f>+(R28/R41)*100</f>
        <v>2.6839051140362398</v>
      </c>
      <c r="U28" s="496"/>
      <c r="V28" s="618" t="s">
        <v>50</v>
      </c>
      <c r="W28" s="620">
        <f>SUM(W14:W27)</f>
        <v>18288000000</v>
      </c>
      <c r="X28" s="625">
        <f>+(W28/W31)*100</f>
        <v>10.599653780665063</v>
      </c>
    </row>
    <row r="29" spans="1:24" ht="21" thickBot="1" x14ac:dyDescent="0.35">
      <c r="A29" s="480" t="s">
        <v>4026</v>
      </c>
      <c r="B29" s="481" t="s">
        <v>4481</v>
      </c>
      <c r="C29" s="482">
        <v>0</v>
      </c>
      <c r="D29" s="482">
        <v>550000000</v>
      </c>
      <c r="E29" s="482">
        <v>0</v>
      </c>
      <c r="F29" s="482">
        <v>0</v>
      </c>
      <c r="G29" s="483">
        <f t="shared" si="0"/>
        <v>550000000</v>
      </c>
      <c r="N29" s="410"/>
      <c r="O29" s="419" t="s">
        <v>2512</v>
      </c>
      <c r="P29" s="414">
        <f>SUM(P25:P28)</f>
        <v>27141500000</v>
      </c>
      <c r="Q29" s="415">
        <f>+(P29/P41)*100</f>
        <v>34.066577135763303</v>
      </c>
      <c r="R29" s="414">
        <f>SUM(R25:R28)</f>
        <v>16766320000</v>
      </c>
      <c r="S29" s="415">
        <f>+(R29/R41)*100</f>
        <v>17.643290331922401</v>
      </c>
      <c r="U29" s="496"/>
      <c r="V29" s="618" t="s">
        <v>4622</v>
      </c>
      <c r="W29" s="621">
        <f>SUM(W12+W28)</f>
        <v>77504497225</v>
      </c>
      <c r="X29" s="625">
        <f>+(W29/W31)*100</f>
        <v>44.921305611850187</v>
      </c>
    </row>
    <row r="30" spans="1:24" ht="21" thickBot="1" x14ac:dyDescent="0.35">
      <c r="A30" s="480" t="s">
        <v>4482</v>
      </c>
      <c r="B30" s="481" t="s">
        <v>4483</v>
      </c>
      <c r="C30" s="482">
        <v>0</v>
      </c>
      <c r="D30" s="482">
        <v>756000000</v>
      </c>
      <c r="E30" s="482"/>
      <c r="F30" s="482"/>
      <c r="G30" s="483">
        <f t="shared" si="0"/>
        <v>756000000</v>
      </c>
      <c r="N30" s="389"/>
      <c r="O30" s="389"/>
      <c r="P30" s="416"/>
      <c r="Q30" s="417"/>
      <c r="R30" s="416"/>
      <c r="S30" s="417"/>
      <c r="U30" s="602">
        <v>4</v>
      </c>
      <c r="V30" s="623" t="s">
        <v>4547</v>
      </c>
      <c r="W30" s="617">
        <v>95029440000</v>
      </c>
      <c r="X30" s="624">
        <v>31</v>
      </c>
    </row>
    <row r="31" spans="1:24" ht="21" thickBot="1" x14ac:dyDescent="0.35">
      <c r="A31" s="480" t="s">
        <v>4484</v>
      </c>
      <c r="B31" s="481" t="s">
        <v>4485</v>
      </c>
      <c r="C31" s="482">
        <v>0</v>
      </c>
      <c r="D31" s="482">
        <v>1900000000</v>
      </c>
      <c r="E31" s="482"/>
      <c r="F31" s="482"/>
      <c r="G31" s="483">
        <f t="shared" si="0"/>
        <v>1900000000</v>
      </c>
      <c r="N31" s="410"/>
      <c r="O31" s="420" t="s">
        <v>4134</v>
      </c>
      <c r="P31" s="385"/>
      <c r="Q31" s="421"/>
      <c r="R31" s="385"/>
      <c r="S31" s="421"/>
      <c r="U31" s="614"/>
      <c r="V31" s="615" t="s">
        <v>4620</v>
      </c>
      <c r="W31" s="622">
        <f>SUM(W29:W30)</f>
        <v>172533937225</v>
      </c>
      <c r="X31" s="625">
        <f>+(W31/W31)*100</f>
        <v>100</v>
      </c>
    </row>
    <row r="32" spans="1:24" ht="21" thickBot="1" x14ac:dyDescent="0.35">
      <c r="A32" s="480" t="s">
        <v>4486</v>
      </c>
      <c r="B32" s="481" t="s">
        <v>4487</v>
      </c>
      <c r="C32" s="482">
        <v>0</v>
      </c>
      <c r="D32" s="482">
        <v>490000000</v>
      </c>
      <c r="E32" s="482"/>
      <c r="F32" s="482"/>
      <c r="G32" s="483">
        <f t="shared" si="0"/>
        <v>490000000</v>
      </c>
      <c r="N32" s="410"/>
      <c r="O32" s="422" t="s">
        <v>4135</v>
      </c>
      <c r="P32" s="385"/>
      <c r="Q32" s="421"/>
      <c r="R32" s="385"/>
      <c r="S32" s="421"/>
      <c r="W32" s="190"/>
    </row>
    <row r="33" spans="1:23" ht="20.25" x14ac:dyDescent="0.3">
      <c r="A33" s="480" t="s">
        <v>4028</v>
      </c>
      <c r="B33" s="481" t="s">
        <v>4488</v>
      </c>
      <c r="C33" s="482">
        <v>0</v>
      </c>
      <c r="D33" s="482">
        <v>750000000</v>
      </c>
      <c r="E33" s="482">
        <v>0</v>
      </c>
      <c r="F33" s="482">
        <v>0</v>
      </c>
      <c r="G33" s="483">
        <f t="shared" si="0"/>
        <v>750000000</v>
      </c>
      <c r="N33" s="410" t="s">
        <v>1083</v>
      </c>
      <c r="O33" s="410" t="s">
        <v>4136</v>
      </c>
      <c r="P33" s="385">
        <v>2618650000</v>
      </c>
      <c r="Q33" s="411">
        <f>+(P33/P41)*100</f>
        <v>3.2867911580629872</v>
      </c>
      <c r="R33" s="385">
        <v>3706000000</v>
      </c>
      <c r="S33" s="411">
        <f>+(R33/R41)*100</f>
        <v>3.8998440904208209</v>
      </c>
      <c r="W33" s="190"/>
    </row>
    <row r="34" spans="1:23" ht="20.25" x14ac:dyDescent="0.3">
      <c r="A34" s="480" t="s">
        <v>4489</v>
      </c>
      <c r="B34" s="481" t="s">
        <v>4490</v>
      </c>
      <c r="C34" s="482">
        <v>0</v>
      </c>
      <c r="D34" s="482">
        <v>56500000</v>
      </c>
      <c r="E34" s="482"/>
      <c r="F34" s="482">
        <v>0</v>
      </c>
      <c r="G34" s="483">
        <f t="shared" si="0"/>
        <v>56500000</v>
      </c>
      <c r="N34" s="410"/>
      <c r="O34" s="410" t="s">
        <v>4137</v>
      </c>
      <c r="P34" s="385"/>
      <c r="Q34" s="411"/>
      <c r="R34" s="385"/>
      <c r="S34" s="411"/>
      <c r="W34" s="190"/>
    </row>
    <row r="35" spans="1:23" ht="20.25" x14ac:dyDescent="0.3">
      <c r="A35" s="480" t="s">
        <v>4491</v>
      </c>
      <c r="B35" s="481" t="s">
        <v>4492</v>
      </c>
      <c r="C35" s="482">
        <v>0</v>
      </c>
      <c r="D35" s="482">
        <v>0</v>
      </c>
      <c r="E35" s="482">
        <v>0</v>
      </c>
      <c r="F35" s="482">
        <v>40000000</v>
      </c>
      <c r="G35" s="483">
        <f t="shared" si="0"/>
        <v>40000000</v>
      </c>
      <c r="N35" s="410"/>
      <c r="O35" s="410" t="s">
        <v>4138</v>
      </c>
      <c r="P35" s="385">
        <v>2522000000</v>
      </c>
      <c r="Q35" s="411">
        <f>+(P35/P41)*100</f>
        <v>3.1654811832947716</v>
      </c>
      <c r="R35" s="385">
        <v>2313000000</v>
      </c>
      <c r="S35" s="411">
        <f>+(R35/R41)*100</f>
        <v>2.433982563719201</v>
      </c>
      <c r="W35" s="190"/>
    </row>
    <row r="36" spans="1:23" ht="20.25" x14ac:dyDescent="0.3">
      <c r="A36" s="480">
        <v>417</v>
      </c>
      <c r="B36" s="481" t="s">
        <v>4493</v>
      </c>
      <c r="C36" s="482">
        <v>10727000000</v>
      </c>
      <c r="E36" s="482"/>
      <c r="F36" s="482">
        <v>123000000</v>
      </c>
      <c r="G36" s="483">
        <f>SUM(C36:F36)</f>
        <v>10850000000</v>
      </c>
      <c r="N36" s="410"/>
      <c r="O36" s="410" t="s">
        <v>4139</v>
      </c>
      <c r="P36" s="385">
        <v>2520000000</v>
      </c>
      <c r="Q36" s="411">
        <f>+(P33/P41)*100</f>
        <v>3.2867911580629872</v>
      </c>
      <c r="R36" s="385">
        <v>3875000000</v>
      </c>
      <c r="S36" s="411">
        <f>+(R33/R41)*100</f>
        <v>3.8998440904208209</v>
      </c>
      <c r="W36" s="190"/>
    </row>
    <row r="37" spans="1:23" ht="21" thickBot="1" x14ac:dyDescent="0.35">
      <c r="A37" s="480">
        <v>418</v>
      </c>
      <c r="B37" s="481" t="s">
        <v>4494</v>
      </c>
      <c r="C37" s="482">
        <v>0</v>
      </c>
      <c r="D37" s="482">
        <v>2945000000</v>
      </c>
      <c r="E37" s="482"/>
      <c r="F37" s="482">
        <v>55000000</v>
      </c>
      <c r="G37" s="483">
        <f t="shared" si="0"/>
        <v>3000000000</v>
      </c>
      <c r="N37" s="410"/>
      <c r="O37" s="410" t="s">
        <v>4140</v>
      </c>
      <c r="P37" s="385">
        <v>372500000</v>
      </c>
      <c r="Q37" s="411">
        <f>+(P37/P41)*100</f>
        <v>0.46754232386094469</v>
      </c>
      <c r="R37" s="385">
        <v>2722500000</v>
      </c>
      <c r="S37" s="411">
        <f>+(R37/R41)*100</f>
        <v>2.8649016557395264</v>
      </c>
    </row>
    <row r="38" spans="1:23" ht="21" thickBot="1" x14ac:dyDescent="0.35">
      <c r="A38" s="480" t="s">
        <v>4495</v>
      </c>
      <c r="B38" s="481" t="s">
        <v>4496</v>
      </c>
      <c r="C38" s="482">
        <v>0</v>
      </c>
      <c r="D38" s="482">
        <v>81000000</v>
      </c>
      <c r="E38" s="482"/>
      <c r="F38" s="482"/>
      <c r="G38" s="483">
        <f t="shared" si="0"/>
        <v>81000000</v>
      </c>
      <c r="N38" s="410"/>
      <c r="O38" s="413" t="s">
        <v>2512</v>
      </c>
      <c r="P38" s="414">
        <f>SUM(P33:P37)</f>
        <v>8033150000</v>
      </c>
      <c r="Q38" s="415">
        <f>+(P38/P41)*100</f>
        <v>10.082785554157175</v>
      </c>
      <c r="R38" s="414">
        <f>SUM(R33:R37)</f>
        <v>12616500000</v>
      </c>
      <c r="S38" s="415">
        <f>+(R38/R41)*100</f>
        <v>13.276412025578599</v>
      </c>
    </row>
    <row r="39" spans="1:23" ht="20.25" x14ac:dyDescent="0.3">
      <c r="A39" s="480" t="s">
        <v>4031</v>
      </c>
      <c r="B39" s="481" t="s">
        <v>4497</v>
      </c>
      <c r="C39" s="482">
        <v>0</v>
      </c>
      <c r="D39" s="482">
        <v>100000000</v>
      </c>
      <c r="E39" s="482"/>
      <c r="F39" s="482"/>
      <c r="G39" s="483">
        <f t="shared" si="0"/>
        <v>100000000</v>
      </c>
      <c r="N39" s="389"/>
      <c r="O39" s="389"/>
      <c r="P39" s="416"/>
      <c r="Q39" s="417"/>
      <c r="R39" s="416"/>
      <c r="S39" s="417"/>
    </row>
    <row r="40" spans="1:23" ht="21" thickBot="1" x14ac:dyDescent="0.35">
      <c r="A40" s="480" t="s">
        <v>4033</v>
      </c>
      <c r="B40" s="481" t="s">
        <v>4498</v>
      </c>
      <c r="C40" s="482">
        <v>0</v>
      </c>
      <c r="D40" s="482">
        <v>1000000000</v>
      </c>
      <c r="E40" s="482"/>
      <c r="F40" s="482"/>
      <c r="G40" s="483">
        <f t="shared" si="0"/>
        <v>1000000000</v>
      </c>
      <c r="N40" s="410" t="s">
        <v>1085</v>
      </c>
      <c r="O40" s="423" t="s">
        <v>4141</v>
      </c>
      <c r="P40" s="424">
        <v>18665948500</v>
      </c>
      <c r="Q40" s="411">
        <f>+(P40/P41)*100</f>
        <v>23.428512587271715</v>
      </c>
      <c r="R40" s="424">
        <v>20633617438</v>
      </c>
      <c r="S40" s="411">
        <f>+(R40/R41)*100</f>
        <v>21.712868599457178</v>
      </c>
    </row>
    <row r="41" spans="1:23" ht="21" thickBot="1" x14ac:dyDescent="0.35">
      <c r="A41" s="480">
        <v>419</v>
      </c>
      <c r="B41" s="481" t="s">
        <v>4499</v>
      </c>
      <c r="C41" s="482">
        <v>0</v>
      </c>
      <c r="D41" s="482">
        <v>320000000</v>
      </c>
      <c r="E41" s="482"/>
      <c r="F41" s="482"/>
      <c r="G41" s="483">
        <f t="shared" si="0"/>
        <v>320000000</v>
      </c>
      <c r="N41" s="425"/>
      <c r="O41" s="413" t="s">
        <v>4142</v>
      </c>
      <c r="P41" s="414">
        <f>SUM(P22+P29+P38+P40)</f>
        <v>79671931500</v>
      </c>
      <c r="Q41" s="415">
        <f>+(P41/P41)*100</f>
        <v>100</v>
      </c>
      <c r="R41" s="414">
        <f>SUM(R22+R29+R38+R40)</f>
        <v>95029440000</v>
      </c>
      <c r="S41" s="415">
        <f>+(R41/R41)*100</f>
        <v>100</v>
      </c>
    </row>
    <row r="42" spans="1:23" ht="20.25" x14ac:dyDescent="0.3">
      <c r="A42" s="480" t="s">
        <v>4035</v>
      </c>
      <c r="B42" s="481" t="s">
        <v>4036</v>
      </c>
      <c r="C42" s="482">
        <v>0</v>
      </c>
      <c r="D42" s="487">
        <v>736900000</v>
      </c>
      <c r="E42" s="487"/>
      <c r="F42" s="487">
        <v>0</v>
      </c>
      <c r="G42" s="483">
        <f t="shared" si="0"/>
        <v>736900000</v>
      </c>
    </row>
    <row r="43" spans="1:23" ht="20.25" x14ac:dyDescent="0.3">
      <c r="A43" s="480" t="s">
        <v>4037</v>
      </c>
      <c r="B43" s="481" t="s">
        <v>4500</v>
      </c>
      <c r="C43" s="482">
        <v>0</v>
      </c>
      <c r="D43" s="487">
        <v>18000000</v>
      </c>
      <c r="E43" s="488">
        <v>0</v>
      </c>
      <c r="F43" s="487"/>
      <c r="G43" s="483">
        <f t="shared" si="0"/>
        <v>18000000</v>
      </c>
    </row>
    <row r="44" spans="1:23" ht="20.25" x14ac:dyDescent="0.3">
      <c r="A44" s="480">
        <v>420</v>
      </c>
      <c r="B44" s="481" t="s">
        <v>4501</v>
      </c>
      <c r="C44" s="482">
        <v>0</v>
      </c>
      <c r="D44" s="487">
        <v>0</v>
      </c>
      <c r="E44" s="487">
        <v>0</v>
      </c>
      <c r="F44" s="487">
        <v>319300000</v>
      </c>
      <c r="G44" s="483">
        <f t="shared" si="0"/>
        <v>319300000</v>
      </c>
    </row>
    <row r="45" spans="1:23" ht="20.25" x14ac:dyDescent="0.3">
      <c r="A45" s="480">
        <v>421</v>
      </c>
      <c r="B45" s="481" t="s">
        <v>4502</v>
      </c>
      <c r="C45" s="487">
        <v>0</v>
      </c>
      <c r="D45" s="487"/>
      <c r="E45" s="487">
        <v>0</v>
      </c>
      <c r="F45" s="487"/>
      <c r="G45" s="483">
        <f t="shared" si="0"/>
        <v>0</v>
      </c>
    </row>
    <row r="46" spans="1:23" ht="20.25" x14ac:dyDescent="0.3">
      <c r="A46" s="384"/>
      <c r="B46" s="485" t="s">
        <v>4503</v>
      </c>
      <c r="C46" s="487">
        <v>0</v>
      </c>
      <c r="D46" s="487">
        <v>577500000</v>
      </c>
      <c r="E46" s="487">
        <v>0</v>
      </c>
      <c r="F46" s="487">
        <v>972500000</v>
      </c>
      <c r="G46" s="483">
        <f t="shared" si="0"/>
        <v>1550000000</v>
      </c>
    </row>
    <row r="47" spans="1:23" ht="20.25" x14ac:dyDescent="0.3">
      <c r="A47" s="480">
        <v>422</v>
      </c>
      <c r="B47" s="481" t="s">
        <v>4504</v>
      </c>
      <c r="C47" s="487">
        <v>24009760000</v>
      </c>
      <c r="D47" s="487">
        <v>750000000</v>
      </c>
      <c r="E47" s="487"/>
      <c r="F47" s="487">
        <v>240240000</v>
      </c>
      <c r="G47" s="483">
        <f t="shared" si="0"/>
        <v>25000000000</v>
      </c>
    </row>
    <row r="48" spans="1:23" ht="20.25" x14ac:dyDescent="0.3">
      <c r="A48" s="480" t="s">
        <v>4505</v>
      </c>
      <c r="B48" s="481" t="s">
        <v>4506</v>
      </c>
      <c r="C48" s="487">
        <v>2200000000</v>
      </c>
      <c r="D48" s="487"/>
      <c r="E48" s="487">
        <v>0</v>
      </c>
      <c r="F48" s="487">
        <v>0</v>
      </c>
      <c r="G48" s="483">
        <f t="shared" si="0"/>
        <v>2200000000</v>
      </c>
    </row>
    <row r="49" spans="1:7" ht="20.25" x14ac:dyDescent="0.3">
      <c r="A49" s="480">
        <v>423</v>
      </c>
      <c r="B49" s="481" t="s">
        <v>4507</v>
      </c>
      <c r="C49" s="487">
        <v>0</v>
      </c>
      <c r="D49" s="487"/>
      <c r="E49" s="487">
        <v>2931000000</v>
      </c>
      <c r="F49" s="487">
        <v>69000000</v>
      </c>
      <c r="G49" s="483">
        <f t="shared" si="0"/>
        <v>3000000000</v>
      </c>
    </row>
    <row r="50" spans="1:7" ht="20.25" x14ac:dyDescent="0.3">
      <c r="A50" s="480" t="s">
        <v>4508</v>
      </c>
      <c r="B50" s="481" t="s">
        <v>4509</v>
      </c>
      <c r="C50" s="487">
        <v>0</v>
      </c>
      <c r="D50" s="487"/>
      <c r="E50" s="487">
        <v>934000000</v>
      </c>
      <c r="F50" s="487">
        <v>0</v>
      </c>
      <c r="G50" s="483">
        <f t="shared" si="0"/>
        <v>934000000</v>
      </c>
    </row>
    <row r="51" spans="1:7" ht="20.25" x14ac:dyDescent="0.3">
      <c r="A51" s="480" t="s">
        <v>4510</v>
      </c>
      <c r="B51" s="481" t="s">
        <v>4511</v>
      </c>
      <c r="C51" s="487">
        <v>0</v>
      </c>
      <c r="D51" s="487"/>
      <c r="E51" s="487">
        <v>1902500000</v>
      </c>
      <c r="F51" s="487">
        <v>97500000</v>
      </c>
      <c r="G51" s="483">
        <f t="shared" si="0"/>
        <v>2000000000</v>
      </c>
    </row>
    <row r="52" spans="1:7" ht="20.25" x14ac:dyDescent="0.3">
      <c r="A52" s="480">
        <v>424</v>
      </c>
      <c r="B52" s="481" t="s">
        <v>4512</v>
      </c>
      <c r="C52" s="487">
        <v>0</v>
      </c>
      <c r="D52" s="487"/>
      <c r="E52" s="487"/>
      <c r="F52" s="487">
        <v>45000000</v>
      </c>
      <c r="G52" s="483">
        <f t="shared" si="0"/>
        <v>45000000</v>
      </c>
    </row>
    <row r="53" spans="1:7" ht="20.25" x14ac:dyDescent="0.3">
      <c r="A53" s="480" t="s">
        <v>4513</v>
      </c>
      <c r="B53" s="481" t="s">
        <v>4514</v>
      </c>
      <c r="C53" s="487">
        <v>0</v>
      </c>
      <c r="D53" s="489"/>
      <c r="E53" s="487"/>
      <c r="F53" s="487">
        <v>30000000</v>
      </c>
      <c r="G53" s="483">
        <f t="shared" si="0"/>
        <v>30000000</v>
      </c>
    </row>
    <row r="54" spans="1:7" ht="20.25" x14ac:dyDescent="0.3">
      <c r="A54" s="490">
        <v>425</v>
      </c>
      <c r="B54" s="481" t="s">
        <v>4515</v>
      </c>
      <c r="C54" s="487">
        <v>0</v>
      </c>
      <c r="D54" s="489"/>
      <c r="E54" s="487"/>
      <c r="F54" s="487">
        <v>50000000</v>
      </c>
      <c r="G54" s="483">
        <f t="shared" si="0"/>
        <v>50000000</v>
      </c>
    </row>
    <row r="55" spans="1:7" ht="20.25" x14ac:dyDescent="0.3">
      <c r="A55" s="480">
        <v>426</v>
      </c>
      <c r="B55" s="481" t="s">
        <v>4516</v>
      </c>
      <c r="C55" s="487">
        <v>0</v>
      </c>
      <c r="D55" s="489"/>
      <c r="E55" s="487">
        <v>0</v>
      </c>
      <c r="F55" s="487">
        <v>420000000</v>
      </c>
      <c r="G55" s="483">
        <f t="shared" si="0"/>
        <v>420000000</v>
      </c>
    </row>
    <row r="56" spans="1:7" ht="20.25" x14ac:dyDescent="0.3">
      <c r="A56" s="480">
        <v>427</v>
      </c>
      <c r="B56" s="481" t="s">
        <v>4517</v>
      </c>
      <c r="C56" s="487">
        <v>0</v>
      </c>
      <c r="D56" s="488"/>
      <c r="E56" s="487">
        <v>0</v>
      </c>
      <c r="F56" s="491">
        <v>315000000</v>
      </c>
      <c r="G56" s="483">
        <f t="shared" si="0"/>
        <v>315000000</v>
      </c>
    </row>
    <row r="57" spans="1:7" ht="20.25" x14ac:dyDescent="0.3">
      <c r="A57" s="480">
        <v>428</v>
      </c>
      <c r="B57" s="481" t="s">
        <v>4518</v>
      </c>
      <c r="C57" s="487">
        <v>0</v>
      </c>
      <c r="D57" s="487">
        <v>246500000</v>
      </c>
      <c r="E57" s="487">
        <v>0</v>
      </c>
      <c r="F57" s="491">
        <v>103500000</v>
      </c>
      <c r="G57" s="483">
        <f t="shared" si="0"/>
        <v>350000000</v>
      </c>
    </row>
    <row r="58" spans="1:7" ht="20.25" x14ac:dyDescent="0.3">
      <c r="A58" s="492" t="s">
        <v>4519</v>
      </c>
      <c r="B58" s="481" t="s">
        <v>4520</v>
      </c>
      <c r="C58" s="487">
        <v>0</v>
      </c>
      <c r="D58" s="487">
        <v>853750000</v>
      </c>
      <c r="E58" s="487">
        <v>0</v>
      </c>
      <c r="F58" s="493">
        <v>0</v>
      </c>
      <c r="G58" s="483">
        <f t="shared" si="0"/>
        <v>853750000</v>
      </c>
    </row>
    <row r="59" spans="1:7" ht="20.25" x14ac:dyDescent="0.3">
      <c r="A59" s="480" t="s">
        <v>4521</v>
      </c>
      <c r="B59" s="481" t="s">
        <v>4522</v>
      </c>
      <c r="C59" s="487">
        <v>0</v>
      </c>
      <c r="D59" s="487">
        <v>130000000</v>
      </c>
      <c r="E59" s="487">
        <v>0</v>
      </c>
      <c r="F59" s="487">
        <v>0</v>
      </c>
      <c r="G59" s="483">
        <f t="shared" si="0"/>
        <v>130000000</v>
      </c>
    </row>
    <row r="60" spans="1:7" ht="20.25" x14ac:dyDescent="0.3">
      <c r="A60" s="480">
        <v>429</v>
      </c>
      <c r="B60" s="494" t="s">
        <v>4523</v>
      </c>
      <c r="C60" s="487"/>
      <c r="D60" s="487"/>
      <c r="E60" s="487"/>
      <c r="F60" s="493">
        <v>100000000</v>
      </c>
      <c r="G60" s="483">
        <f t="shared" si="0"/>
        <v>100000000</v>
      </c>
    </row>
    <row r="61" spans="1:7" ht="20.25" x14ac:dyDescent="0.3">
      <c r="A61" s="480">
        <v>431</v>
      </c>
      <c r="B61" s="481" t="s">
        <v>4524</v>
      </c>
      <c r="C61" s="487">
        <v>0</v>
      </c>
      <c r="D61" s="487"/>
      <c r="E61" s="487">
        <v>2113000000</v>
      </c>
      <c r="F61" s="487">
        <v>57000000</v>
      </c>
      <c r="G61" s="483">
        <f t="shared" si="0"/>
        <v>2170000000</v>
      </c>
    </row>
    <row r="62" spans="1:7" ht="20.25" x14ac:dyDescent="0.3">
      <c r="A62" s="480" t="s">
        <v>4043</v>
      </c>
      <c r="B62" s="481" t="s">
        <v>4525</v>
      </c>
      <c r="C62" s="487">
        <v>0</v>
      </c>
      <c r="D62" s="487">
        <v>0</v>
      </c>
      <c r="E62" s="487">
        <v>200000000</v>
      </c>
      <c r="F62" s="487">
        <v>0</v>
      </c>
      <c r="G62" s="483">
        <f t="shared" si="0"/>
        <v>200000000</v>
      </c>
    </row>
    <row r="63" spans="1:7" ht="20.25" x14ac:dyDescent="0.3">
      <c r="A63" s="480">
        <v>432</v>
      </c>
      <c r="B63" s="481" t="s">
        <v>4526</v>
      </c>
      <c r="C63" s="487">
        <v>0</v>
      </c>
      <c r="D63" s="487">
        <v>0</v>
      </c>
      <c r="E63" s="487">
        <v>0</v>
      </c>
      <c r="F63" s="487">
        <v>120000000</v>
      </c>
      <c r="G63" s="483">
        <f t="shared" si="0"/>
        <v>120000000</v>
      </c>
    </row>
    <row r="64" spans="1:7" ht="20.25" x14ac:dyDescent="0.3">
      <c r="A64" s="480" t="s">
        <v>4527</v>
      </c>
      <c r="B64" s="481" t="s">
        <v>4528</v>
      </c>
      <c r="C64" s="487">
        <v>0</v>
      </c>
      <c r="D64" s="487">
        <v>0</v>
      </c>
      <c r="E64" s="487">
        <v>0</v>
      </c>
      <c r="F64" s="487">
        <v>105000000</v>
      </c>
      <c r="G64" s="483">
        <f t="shared" si="0"/>
        <v>105000000</v>
      </c>
    </row>
    <row r="65" spans="1:7" ht="20.25" x14ac:dyDescent="0.3">
      <c r="A65" s="480">
        <v>433</v>
      </c>
      <c r="B65" s="481" t="s">
        <v>4529</v>
      </c>
      <c r="C65" s="487">
        <v>0</v>
      </c>
      <c r="D65" s="487">
        <v>0</v>
      </c>
      <c r="E65" s="487">
        <v>0</v>
      </c>
      <c r="F65" s="487">
        <v>685160000</v>
      </c>
      <c r="G65" s="483">
        <f t="shared" si="0"/>
        <v>685160000</v>
      </c>
    </row>
    <row r="66" spans="1:7" ht="20.25" x14ac:dyDescent="0.3">
      <c r="A66" s="480">
        <v>434</v>
      </c>
      <c r="B66" s="481" t="s">
        <v>4530</v>
      </c>
      <c r="C66" s="487">
        <v>186000000</v>
      </c>
      <c r="D66" s="487"/>
      <c r="E66" s="487"/>
      <c r="F66" s="487">
        <v>125000000</v>
      </c>
      <c r="G66" s="483">
        <f t="shared" si="0"/>
        <v>311000000</v>
      </c>
    </row>
    <row r="67" spans="1:7" ht="20.25" x14ac:dyDescent="0.3">
      <c r="A67" s="480">
        <v>435</v>
      </c>
      <c r="B67" s="481" t="s">
        <v>4531</v>
      </c>
      <c r="C67" s="487">
        <v>0</v>
      </c>
      <c r="D67" s="487">
        <v>310000000</v>
      </c>
      <c r="E67" s="487">
        <v>0</v>
      </c>
      <c r="F67" s="487">
        <v>0</v>
      </c>
      <c r="G67" s="483">
        <f t="shared" si="0"/>
        <v>310000000</v>
      </c>
    </row>
    <row r="68" spans="1:7" ht="20.25" x14ac:dyDescent="0.3">
      <c r="A68" s="480" t="s">
        <v>4532</v>
      </c>
      <c r="B68" s="481" t="s">
        <v>4533</v>
      </c>
      <c r="C68" s="487">
        <v>0</v>
      </c>
      <c r="D68" s="487">
        <v>65000000</v>
      </c>
      <c r="E68" s="487">
        <v>0</v>
      </c>
      <c r="F68" s="487">
        <v>43000000</v>
      </c>
      <c r="G68" s="483">
        <f t="shared" si="0"/>
        <v>108000000</v>
      </c>
    </row>
    <row r="69" spans="1:7" ht="20.25" x14ac:dyDescent="0.3">
      <c r="A69" s="480" t="s">
        <v>4039</v>
      </c>
      <c r="B69" s="481" t="s">
        <v>2264</v>
      </c>
      <c r="C69" s="487"/>
      <c r="D69" s="487">
        <v>375000000</v>
      </c>
      <c r="E69" s="487"/>
      <c r="F69" s="495"/>
      <c r="G69" s="483">
        <f t="shared" si="0"/>
        <v>375000000</v>
      </c>
    </row>
    <row r="70" spans="1:7" ht="20.25" x14ac:dyDescent="0.3">
      <c r="A70" s="480" t="s">
        <v>4041</v>
      </c>
      <c r="B70" s="481" t="s">
        <v>4042</v>
      </c>
      <c r="C70" s="488"/>
      <c r="D70" s="487">
        <v>323000000</v>
      </c>
      <c r="E70" s="488"/>
      <c r="F70" s="488"/>
      <c r="G70" s="487">
        <f t="shared" si="0"/>
        <v>323000000</v>
      </c>
    </row>
    <row r="71" spans="1:7" ht="20.25" x14ac:dyDescent="0.3">
      <c r="A71" s="480" t="s">
        <v>4040</v>
      </c>
      <c r="B71" s="481" t="s">
        <v>4534</v>
      </c>
      <c r="C71" s="496"/>
      <c r="D71" s="487">
        <v>150000000</v>
      </c>
      <c r="E71" s="496"/>
      <c r="F71" s="496"/>
      <c r="G71" s="483">
        <f t="shared" si="0"/>
        <v>150000000</v>
      </c>
    </row>
    <row r="72" spans="1:7" ht="20.25" x14ac:dyDescent="0.3">
      <c r="A72" s="480">
        <v>436</v>
      </c>
      <c r="B72" s="481" t="s">
        <v>4535</v>
      </c>
      <c r="C72" s="496"/>
      <c r="D72" s="496"/>
      <c r="E72" s="487">
        <v>1476000000</v>
      </c>
      <c r="F72" s="487">
        <v>200000000</v>
      </c>
      <c r="G72" s="483">
        <f t="shared" si="0"/>
        <v>1676000000</v>
      </c>
    </row>
    <row r="73" spans="1:7" ht="20.25" x14ac:dyDescent="0.3">
      <c r="A73" s="480" t="s">
        <v>4045</v>
      </c>
      <c r="B73" s="481" t="s">
        <v>4536</v>
      </c>
      <c r="C73" s="496"/>
      <c r="D73" s="496"/>
      <c r="E73" s="487">
        <v>2230000000</v>
      </c>
      <c r="F73" s="496"/>
      <c r="G73" s="483">
        <f t="shared" si="0"/>
        <v>2230000000</v>
      </c>
    </row>
    <row r="74" spans="1:7" ht="20.25" x14ac:dyDescent="0.3">
      <c r="A74" s="480">
        <v>437</v>
      </c>
      <c r="B74" s="481" t="s">
        <v>4537</v>
      </c>
      <c r="C74" s="497"/>
      <c r="D74" s="496"/>
      <c r="E74" s="487">
        <v>820000000</v>
      </c>
      <c r="F74" s="487">
        <v>180000000</v>
      </c>
      <c r="G74" s="483">
        <f t="shared" ref="G74:G76" si="1">SUM(C74:F74)</f>
        <v>1000000000</v>
      </c>
    </row>
    <row r="75" spans="1:7" ht="20.25" x14ac:dyDescent="0.3">
      <c r="A75" s="480">
        <v>438</v>
      </c>
      <c r="B75" s="485" t="s">
        <v>4538</v>
      </c>
      <c r="C75" s="496"/>
      <c r="D75" s="496"/>
      <c r="E75" s="496"/>
      <c r="F75" s="487">
        <v>1200000000</v>
      </c>
      <c r="G75" s="483">
        <f t="shared" si="1"/>
        <v>1200000000</v>
      </c>
    </row>
    <row r="76" spans="1:7" ht="21" thickBot="1" x14ac:dyDescent="0.35">
      <c r="A76" s="498">
        <v>439</v>
      </c>
      <c r="B76" s="499" t="s">
        <v>4539</v>
      </c>
      <c r="D76" s="500"/>
      <c r="E76" s="500"/>
      <c r="F76" s="501">
        <v>1643000000</v>
      </c>
      <c r="G76" s="502">
        <f t="shared" si="1"/>
        <v>1643000000</v>
      </c>
    </row>
    <row r="77" spans="1:7" ht="21" thickBot="1" x14ac:dyDescent="0.35">
      <c r="A77" s="470"/>
      <c r="B77" s="503" t="s">
        <v>1124</v>
      </c>
      <c r="C77" s="504">
        <f>SUM(C10:C75)</f>
        <v>45013002562</v>
      </c>
      <c r="D77" s="504">
        <f>SUM(D10:D76)</f>
        <v>16766320000</v>
      </c>
      <c r="E77" s="504">
        <f>SUM(E10:E76)</f>
        <v>12616500000</v>
      </c>
      <c r="F77" s="504">
        <f>SUM(F10:F76)</f>
        <v>20633617438</v>
      </c>
      <c r="G77" s="505">
        <f>SUM(G10:G76)</f>
        <v>95029440000</v>
      </c>
    </row>
    <row r="86" spans="1:15" ht="20.25" x14ac:dyDescent="0.25">
      <c r="A86" s="633">
        <v>152</v>
      </c>
      <c r="C86" s="507" t="s">
        <v>4540</v>
      </c>
      <c r="G86" s="508"/>
      <c r="H86" s="14"/>
    </row>
    <row r="87" spans="1:15" ht="20.25" x14ac:dyDescent="0.3">
      <c r="A87" s="633"/>
      <c r="C87" s="455" t="s">
        <v>4624</v>
      </c>
      <c r="G87" s="509"/>
    </row>
    <row r="88" spans="1:15" ht="21" thickBot="1" x14ac:dyDescent="0.35">
      <c r="A88" s="633"/>
      <c r="C88" s="510" t="s">
        <v>4542</v>
      </c>
      <c r="G88" s="24"/>
      <c r="N88" s="40" t="s">
        <v>4543</v>
      </c>
    </row>
    <row r="89" spans="1:15" ht="21" thickBot="1" x14ac:dyDescent="0.35">
      <c r="A89" s="638" t="s">
        <v>4443</v>
      </c>
      <c r="B89" s="512" t="s">
        <v>4544</v>
      </c>
      <c r="C89" s="512" t="s">
        <v>3160</v>
      </c>
      <c r="D89" s="626" t="s">
        <v>3161</v>
      </c>
      <c r="E89" s="513" t="s">
        <v>4545</v>
      </c>
      <c r="F89" s="513" t="s">
        <v>4546</v>
      </c>
      <c r="G89" s="665" t="s">
        <v>4547</v>
      </c>
      <c r="H89" s="666" t="s">
        <v>4548</v>
      </c>
      <c r="I89" s="514" t="s">
        <v>4549</v>
      </c>
      <c r="K89">
        <v>32</v>
      </c>
      <c r="L89" s="507" t="s">
        <v>4540</v>
      </c>
      <c r="M89" s="455"/>
    </row>
    <row r="90" spans="1:15" ht="21" thickBot="1" x14ac:dyDescent="0.35">
      <c r="A90" s="515">
        <v>412</v>
      </c>
      <c r="B90" s="627" t="s">
        <v>4453</v>
      </c>
      <c r="C90" s="639">
        <v>450000000</v>
      </c>
      <c r="D90" s="640">
        <v>3084000000</v>
      </c>
      <c r="E90" s="641">
        <v>3000000000</v>
      </c>
      <c r="F90" s="641">
        <f>SUM(C90:E90)</f>
        <v>6534000000</v>
      </c>
      <c r="G90" s="642">
        <v>4250000000</v>
      </c>
      <c r="H90" s="641">
        <f>SUM(F90:G90)</f>
        <v>10784000000</v>
      </c>
      <c r="I90" s="519">
        <f>+H90/H159*100</f>
        <v>6.2503645215820232</v>
      </c>
      <c r="L90" s="455" t="s">
        <v>4541</v>
      </c>
      <c r="O90" s="14"/>
    </row>
    <row r="91" spans="1:15" ht="21" thickBot="1" x14ac:dyDescent="0.35">
      <c r="A91" s="480" t="s">
        <v>4454</v>
      </c>
      <c r="B91" s="628" t="s">
        <v>4455</v>
      </c>
      <c r="C91" s="643">
        <v>0</v>
      </c>
      <c r="D91" s="644">
        <v>10000000</v>
      </c>
      <c r="E91" s="645"/>
      <c r="F91" s="641">
        <f t="shared" ref="F91:F154" si="2">SUM(C91:E91)</f>
        <v>10000000</v>
      </c>
      <c r="G91" s="646">
        <v>1200000000</v>
      </c>
      <c r="H91" s="641">
        <f t="shared" ref="H91:H154" si="3">SUM(F91:G91)</f>
        <v>1210000000</v>
      </c>
      <c r="I91" s="522">
        <f>+H91/H159*100</f>
        <v>0.70131130110480788</v>
      </c>
      <c r="L91" s="510" t="s">
        <v>4550</v>
      </c>
      <c r="N91" s="523"/>
    </row>
    <row r="92" spans="1:15" ht="21" thickBot="1" x14ac:dyDescent="0.35">
      <c r="A92" s="480" t="s">
        <v>4456</v>
      </c>
      <c r="B92" s="628" t="s">
        <v>4457</v>
      </c>
      <c r="C92" s="646">
        <v>30396000</v>
      </c>
      <c r="D92" s="644">
        <v>200000000</v>
      </c>
      <c r="E92" s="645"/>
      <c r="F92" s="641">
        <f t="shared" si="2"/>
        <v>230396000</v>
      </c>
      <c r="G92" s="646">
        <v>239000000</v>
      </c>
      <c r="H92" s="641">
        <f t="shared" si="3"/>
        <v>469396000</v>
      </c>
      <c r="I92" s="522">
        <f>+H92/H159*100</f>
        <v>0.27206009875486975</v>
      </c>
      <c r="K92" s="524"/>
      <c r="L92" s="525"/>
      <c r="M92" s="526"/>
      <c r="N92" s="527" t="s">
        <v>3170</v>
      </c>
      <c r="O92" s="524"/>
    </row>
    <row r="93" spans="1:15" ht="21" thickBot="1" x14ac:dyDescent="0.35">
      <c r="A93" s="484" t="s">
        <v>4458</v>
      </c>
      <c r="B93" s="629" t="s">
        <v>4459</v>
      </c>
      <c r="C93" s="646">
        <v>80000000</v>
      </c>
      <c r="D93" s="644">
        <v>150000000</v>
      </c>
      <c r="E93" s="645"/>
      <c r="F93" s="641">
        <f t="shared" si="2"/>
        <v>230000000</v>
      </c>
      <c r="G93" s="646">
        <v>288000000</v>
      </c>
      <c r="H93" s="641">
        <f t="shared" si="3"/>
        <v>518000000</v>
      </c>
      <c r="I93" s="522">
        <f>+H93/H159*100</f>
        <v>0.30023078840685163</v>
      </c>
      <c r="K93" s="528" t="s">
        <v>4551</v>
      </c>
      <c r="L93" s="527" t="s">
        <v>4544</v>
      </c>
      <c r="M93" s="528" t="s">
        <v>4552</v>
      </c>
      <c r="N93" s="527"/>
      <c r="O93" s="384"/>
    </row>
    <row r="94" spans="1:15" ht="21" thickBot="1" x14ac:dyDescent="0.35">
      <c r="A94" s="484" t="s">
        <v>4460</v>
      </c>
      <c r="B94" s="629" t="s">
        <v>4461</v>
      </c>
      <c r="C94" s="646">
        <v>0</v>
      </c>
      <c r="D94" s="644">
        <v>50000000</v>
      </c>
      <c r="E94" s="645"/>
      <c r="F94" s="641">
        <f t="shared" si="2"/>
        <v>50000000</v>
      </c>
      <c r="G94" s="646">
        <v>500000000</v>
      </c>
      <c r="H94" s="641">
        <f t="shared" si="3"/>
        <v>550000000</v>
      </c>
      <c r="I94" s="522">
        <f>+H94/H159*100</f>
        <v>0.31877786413854903</v>
      </c>
      <c r="K94" s="528"/>
      <c r="L94" s="527"/>
      <c r="M94" s="528"/>
      <c r="N94" s="529" t="s">
        <v>4553</v>
      </c>
      <c r="O94" s="530" t="s">
        <v>4554</v>
      </c>
    </row>
    <row r="95" spans="1:15" ht="21" thickBot="1" x14ac:dyDescent="0.35">
      <c r="A95" s="484" t="s">
        <v>4462</v>
      </c>
      <c r="B95" s="630" t="s">
        <v>4463</v>
      </c>
      <c r="C95" s="647">
        <v>0</v>
      </c>
      <c r="D95" s="648">
        <v>108000000</v>
      </c>
      <c r="E95" s="649"/>
      <c r="F95" s="641">
        <f t="shared" si="2"/>
        <v>108000000</v>
      </c>
      <c r="G95" s="647">
        <v>132680000</v>
      </c>
      <c r="H95" s="641">
        <f t="shared" si="3"/>
        <v>240680000</v>
      </c>
      <c r="I95" s="522">
        <f>+H95/H159*100</f>
        <v>0.13949719334702906</v>
      </c>
      <c r="K95" s="531"/>
      <c r="L95" s="532"/>
      <c r="M95" s="528" t="s">
        <v>4555</v>
      </c>
      <c r="N95" s="533">
        <v>550000000</v>
      </c>
      <c r="O95" s="384"/>
    </row>
    <row r="96" spans="1:15" ht="21" thickBot="1" x14ac:dyDescent="0.35">
      <c r="A96" s="480">
        <v>413</v>
      </c>
      <c r="B96" s="628" t="s">
        <v>4464</v>
      </c>
      <c r="C96" s="646">
        <v>85700000</v>
      </c>
      <c r="D96" s="644">
        <v>1546200000</v>
      </c>
      <c r="E96" s="645"/>
      <c r="F96" s="641">
        <f t="shared" si="2"/>
        <v>1631900000</v>
      </c>
      <c r="G96" s="646">
        <v>1426500000</v>
      </c>
      <c r="H96" s="641">
        <f t="shared" si="3"/>
        <v>3058400000</v>
      </c>
      <c r="I96" s="522">
        <f>+H96/H159*100</f>
        <v>1.772636763056979</v>
      </c>
      <c r="K96" s="534">
        <v>412</v>
      </c>
      <c r="L96" s="535" t="s">
        <v>4453</v>
      </c>
      <c r="M96" s="536">
        <v>500000000</v>
      </c>
      <c r="N96" s="537">
        <v>150000000</v>
      </c>
      <c r="O96" s="538">
        <f>+M96/M155*100</f>
        <v>0.28979805830777183</v>
      </c>
    </row>
    <row r="97" spans="1:15" ht="21" thickBot="1" x14ac:dyDescent="0.35">
      <c r="A97" s="486" t="s">
        <v>4465</v>
      </c>
      <c r="B97" s="630" t="s">
        <v>4466</v>
      </c>
      <c r="C97" s="646">
        <v>10158000</v>
      </c>
      <c r="D97" s="644">
        <v>68500000</v>
      </c>
      <c r="E97" s="645"/>
      <c r="F97" s="641">
        <f t="shared" si="2"/>
        <v>78658000</v>
      </c>
      <c r="G97" s="646">
        <v>60000000</v>
      </c>
      <c r="H97" s="641">
        <f t="shared" si="3"/>
        <v>138658000</v>
      </c>
      <c r="I97" s="522">
        <f>+H97/H159*100</f>
        <v>8.0365638337678069E-2</v>
      </c>
      <c r="K97" s="539" t="s">
        <v>4454</v>
      </c>
      <c r="L97" s="540" t="s">
        <v>4455</v>
      </c>
      <c r="M97" s="541">
        <f>SUM(N96-30%*N96)</f>
        <v>105000000</v>
      </c>
      <c r="N97" s="537">
        <v>0</v>
      </c>
      <c r="O97" s="538">
        <f>+M97/M155*100</f>
        <v>6.0857592244632094E-2</v>
      </c>
    </row>
    <row r="98" spans="1:15" ht="21" thickBot="1" x14ac:dyDescent="0.35">
      <c r="A98" s="480">
        <v>414</v>
      </c>
      <c r="B98" s="628" t="s">
        <v>4467</v>
      </c>
      <c r="C98" s="646">
        <v>530000000</v>
      </c>
      <c r="D98" s="644">
        <v>70000000</v>
      </c>
      <c r="E98" s="645"/>
      <c r="F98" s="641">
        <f t="shared" si="2"/>
        <v>600000000</v>
      </c>
      <c r="G98" s="646">
        <v>6000000000</v>
      </c>
      <c r="H98" s="641">
        <f t="shared" si="3"/>
        <v>6600000000</v>
      </c>
      <c r="I98" s="522">
        <f>+H98/H159*100</f>
        <v>3.8253343696625883</v>
      </c>
      <c r="K98" s="539" t="s">
        <v>4456</v>
      </c>
      <c r="L98" s="540" t="s">
        <v>4556</v>
      </c>
      <c r="M98" s="541">
        <f>SUM(N97-30%*N97)</f>
        <v>0</v>
      </c>
      <c r="N98" s="537">
        <v>0</v>
      </c>
      <c r="O98" s="538">
        <f>+M98/M155*100</f>
        <v>0</v>
      </c>
    </row>
    <row r="99" spans="1:15" ht="21" thickBot="1" x14ac:dyDescent="0.35">
      <c r="A99" s="480" t="s">
        <v>4020</v>
      </c>
      <c r="B99" s="628" t="s">
        <v>4468</v>
      </c>
      <c r="C99" s="646">
        <v>35000000</v>
      </c>
      <c r="D99" s="644">
        <v>12000000</v>
      </c>
      <c r="E99" s="645"/>
      <c r="F99" s="641">
        <f t="shared" si="2"/>
        <v>47000000</v>
      </c>
      <c r="G99" s="646">
        <v>550000000</v>
      </c>
      <c r="H99" s="641">
        <f t="shared" si="3"/>
        <v>597000000</v>
      </c>
      <c r="I99" s="522">
        <f>+H99/H159*100</f>
        <v>0.34601888161947963</v>
      </c>
      <c r="K99" s="542" t="s">
        <v>4458</v>
      </c>
      <c r="L99" s="543" t="s">
        <v>4459</v>
      </c>
      <c r="M99" s="541">
        <v>150000000</v>
      </c>
      <c r="N99" s="537">
        <v>3045277035</v>
      </c>
      <c r="O99" s="538">
        <f>+M99/M155*100</f>
        <v>8.6939417492331569E-2</v>
      </c>
    </row>
    <row r="100" spans="1:15" ht="21" thickBot="1" x14ac:dyDescent="0.35">
      <c r="A100" s="480" t="s">
        <v>4022</v>
      </c>
      <c r="B100" s="636" t="s">
        <v>4023</v>
      </c>
      <c r="C100" s="646">
        <v>320000000</v>
      </c>
      <c r="D100" s="644">
        <v>25000000</v>
      </c>
      <c r="E100" s="645"/>
      <c r="F100" s="641">
        <f t="shared" si="2"/>
        <v>345000000</v>
      </c>
      <c r="G100" s="650">
        <v>280000000</v>
      </c>
      <c r="H100" s="641">
        <f t="shared" si="3"/>
        <v>625000000</v>
      </c>
      <c r="I100" s="522">
        <f>+H100/H159*100</f>
        <v>0.36224757288471482</v>
      </c>
      <c r="K100" s="542" t="s">
        <v>4460</v>
      </c>
      <c r="L100" s="543" t="s">
        <v>4557</v>
      </c>
      <c r="M100" s="541">
        <f>SUM(N100-30%*N100)</f>
        <v>0</v>
      </c>
      <c r="N100" s="544">
        <v>0</v>
      </c>
      <c r="O100" s="538">
        <f>+M100/M155*100</f>
        <v>0</v>
      </c>
    </row>
    <row r="101" spans="1:15" ht="21" thickBot="1" x14ac:dyDescent="0.35">
      <c r="A101" s="480">
        <v>415</v>
      </c>
      <c r="B101" s="628" t="s">
        <v>4469</v>
      </c>
      <c r="C101" s="646">
        <v>120000000</v>
      </c>
      <c r="D101" s="644">
        <v>2883320000</v>
      </c>
      <c r="E101" s="645">
        <v>9408000000</v>
      </c>
      <c r="F101" s="641">
        <f t="shared" si="2"/>
        <v>12411320000</v>
      </c>
      <c r="G101" s="650">
        <v>5612800000</v>
      </c>
      <c r="H101" s="641">
        <f t="shared" si="3"/>
        <v>18024120000</v>
      </c>
      <c r="I101" s="522">
        <f>+H101/H159*100</f>
        <v>10.446709957412553</v>
      </c>
      <c r="K101" s="539">
        <v>413</v>
      </c>
      <c r="L101" s="540" t="s">
        <v>4464</v>
      </c>
      <c r="M101" s="541">
        <f>SUM(N101-30%*N101)</f>
        <v>3500000</v>
      </c>
      <c r="N101" s="537">
        <v>5000000</v>
      </c>
      <c r="O101" s="538">
        <f>+M101/M155*100</f>
        <v>2.0285864081544033E-3</v>
      </c>
    </row>
    <row r="102" spans="1:15" ht="21" thickBot="1" x14ac:dyDescent="0.35">
      <c r="A102" s="480" t="s">
        <v>4470</v>
      </c>
      <c r="B102" s="628" t="s">
        <v>4471</v>
      </c>
      <c r="C102" s="646">
        <v>90000000</v>
      </c>
      <c r="D102" s="644">
        <v>124000000</v>
      </c>
      <c r="E102" s="645"/>
      <c r="F102" s="641">
        <f t="shared" si="2"/>
        <v>214000000</v>
      </c>
      <c r="G102" s="650">
        <v>127500000</v>
      </c>
      <c r="H102" s="641">
        <f t="shared" si="3"/>
        <v>341500000</v>
      </c>
      <c r="I102" s="522">
        <f>+H102/H159*100</f>
        <v>0.19793207382420819</v>
      </c>
      <c r="K102" s="539" t="s">
        <v>4465</v>
      </c>
      <c r="L102" s="540" t="s">
        <v>4558</v>
      </c>
      <c r="M102" s="541">
        <f>SUM(N102-30%*N102)</f>
        <v>700000</v>
      </c>
      <c r="N102" s="537">
        <v>1000000</v>
      </c>
      <c r="O102" s="538">
        <f>+M102/M155*100</f>
        <v>4.0571728163088055E-4</v>
      </c>
    </row>
    <row r="103" spans="1:15" ht="21" thickBot="1" x14ac:dyDescent="0.35">
      <c r="A103" s="480" t="s">
        <v>4472</v>
      </c>
      <c r="B103" s="628" t="s">
        <v>4473</v>
      </c>
      <c r="C103" s="646">
        <v>27000000</v>
      </c>
      <c r="D103" s="644">
        <v>57000000</v>
      </c>
      <c r="E103" s="645">
        <v>3000000000</v>
      </c>
      <c r="F103" s="641">
        <f t="shared" si="2"/>
        <v>3084000000</v>
      </c>
      <c r="G103" s="650">
        <v>80000000</v>
      </c>
      <c r="H103" s="641">
        <f t="shared" si="3"/>
        <v>3164000000</v>
      </c>
      <c r="I103" s="522">
        <f>+H103/H159*100</f>
        <v>1.8338421129715805</v>
      </c>
      <c r="K103" s="539">
        <v>414</v>
      </c>
      <c r="L103" s="540" t="s">
        <v>4559</v>
      </c>
      <c r="M103" s="541">
        <v>2000000000</v>
      </c>
      <c r="N103" s="537">
        <v>2000000000</v>
      </c>
      <c r="O103" s="538">
        <f>+M103/M155*100</f>
        <v>1.1591922332310873</v>
      </c>
    </row>
    <row r="104" spans="1:15" ht="21" thickBot="1" x14ac:dyDescent="0.35">
      <c r="A104" s="480" t="s">
        <v>4474</v>
      </c>
      <c r="B104" s="628" t="s">
        <v>4475</v>
      </c>
      <c r="C104" s="646">
        <v>432000000</v>
      </c>
      <c r="D104" s="644">
        <v>130000000</v>
      </c>
      <c r="E104" s="645"/>
      <c r="F104" s="641">
        <f t="shared" si="2"/>
        <v>562000000</v>
      </c>
      <c r="G104" s="650">
        <v>250000000</v>
      </c>
      <c r="H104" s="641">
        <f t="shared" si="3"/>
        <v>812000000</v>
      </c>
      <c r="I104" s="522">
        <f>+H104/H159*100</f>
        <v>0.47063204669182152</v>
      </c>
      <c r="K104" s="539" t="s">
        <v>4020</v>
      </c>
      <c r="L104" s="540" t="s">
        <v>4468</v>
      </c>
      <c r="M104" s="541">
        <f>SUM(N104-30%*N104)</f>
        <v>17500000</v>
      </c>
      <c r="N104" s="537">
        <v>25000000</v>
      </c>
      <c r="O104" s="538">
        <f>+M104/M155*100</f>
        <v>1.0142932040772015E-2</v>
      </c>
    </row>
    <row r="105" spans="1:15" ht="21" thickBot="1" x14ac:dyDescent="0.35">
      <c r="A105" s="480" t="s">
        <v>4560</v>
      </c>
      <c r="B105" s="628" t="s">
        <v>4561</v>
      </c>
      <c r="C105" s="646">
        <v>1500000000</v>
      </c>
      <c r="D105" s="644">
        <v>60000000</v>
      </c>
      <c r="E105" s="645"/>
      <c r="F105" s="641">
        <f t="shared" si="2"/>
        <v>1560000000</v>
      </c>
      <c r="G105" s="650"/>
      <c r="H105" s="641">
        <f t="shared" si="3"/>
        <v>1560000000</v>
      </c>
      <c r="I105" s="522">
        <f>+H105/H159*100</f>
        <v>0.90416994192024824</v>
      </c>
      <c r="K105" s="545" t="s">
        <v>4022</v>
      </c>
      <c r="L105" s="546" t="s">
        <v>4023</v>
      </c>
      <c r="M105" s="547">
        <v>350000000</v>
      </c>
      <c r="N105" s="537">
        <v>0</v>
      </c>
      <c r="O105" s="538">
        <f>+M105/M155*100</f>
        <v>0.20285864081544028</v>
      </c>
    </row>
    <row r="106" spans="1:15" ht="21" thickBot="1" x14ac:dyDescent="0.35">
      <c r="A106" s="480">
        <v>416</v>
      </c>
      <c r="B106" s="628" t="s">
        <v>4476</v>
      </c>
      <c r="C106" s="646">
        <v>650000000</v>
      </c>
      <c r="D106" s="644">
        <v>273250000</v>
      </c>
      <c r="E106" s="645"/>
      <c r="F106" s="641">
        <f t="shared" si="2"/>
        <v>923250000</v>
      </c>
      <c r="G106" s="650">
        <v>2459750000</v>
      </c>
      <c r="H106" s="641">
        <f t="shared" si="3"/>
        <v>3383000000</v>
      </c>
      <c r="I106" s="522">
        <f>+H106/H159*100</f>
        <v>1.9607736625103844</v>
      </c>
      <c r="K106" s="539">
        <v>415</v>
      </c>
      <c r="L106" s="540" t="s">
        <v>4562</v>
      </c>
      <c r="M106" s="541">
        <f>SUM(N105-30%*N105)</f>
        <v>0</v>
      </c>
      <c r="N106" s="537">
        <v>400000000</v>
      </c>
      <c r="O106" s="538"/>
    </row>
    <row r="107" spans="1:15" ht="21" thickBot="1" x14ac:dyDescent="0.35">
      <c r="A107" s="480" t="s">
        <v>4477</v>
      </c>
      <c r="B107" s="628" t="s">
        <v>4478</v>
      </c>
      <c r="C107" s="646">
        <v>20000000</v>
      </c>
      <c r="D107" s="644">
        <v>20000000</v>
      </c>
      <c r="E107" s="645"/>
      <c r="F107" s="641">
        <f t="shared" si="2"/>
        <v>40000000</v>
      </c>
      <c r="G107" s="650">
        <v>120000000</v>
      </c>
      <c r="H107" s="641">
        <f t="shared" si="3"/>
        <v>160000000</v>
      </c>
      <c r="I107" s="522">
        <f>+H107/H159*100</f>
        <v>9.2735378658486994E-2</v>
      </c>
      <c r="K107" s="539" t="s">
        <v>4470</v>
      </c>
      <c r="L107" s="540" t="s">
        <v>4563</v>
      </c>
      <c r="M107" s="548">
        <v>550000000</v>
      </c>
      <c r="N107" s="537">
        <v>40180000000</v>
      </c>
      <c r="O107" s="538">
        <f>+M107/M155*100</f>
        <v>0.31877786413854903</v>
      </c>
    </row>
    <row r="108" spans="1:15" ht="21" thickBot="1" x14ac:dyDescent="0.35">
      <c r="A108" s="480" t="s">
        <v>4479</v>
      </c>
      <c r="B108" s="628" t="s">
        <v>4480</v>
      </c>
      <c r="C108" s="646">
        <v>60000000</v>
      </c>
      <c r="D108" s="644">
        <v>20000000</v>
      </c>
      <c r="E108" s="645"/>
      <c r="F108" s="641">
        <f t="shared" si="2"/>
        <v>80000000</v>
      </c>
      <c r="G108" s="650">
        <v>270000000</v>
      </c>
      <c r="H108" s="641">
        <f t="shared" si="3"/>
        <v>350000000</v>
      </c>
      <c r="I108" s="522">
        <f>+H108/H159*100</f>
        <v>0.20285864081544028</v>
      </c>
      <c r="K108" s="539"/>
      <c r="L108" s="540" t="s">
        <v>4564</v>
      </c>
      <c r="M108" s="548">
        <v>50400000000</v>
      </c>
      <c r="N108" s="537">
        <v>15000000000</v>
      </c>
      <c r="O108" s="538">
        <f>+M108/M155*100</f>
        <v>29.211644277423403</v>
      </c>
    </row>
    <row r="109" spans="1:15" ht="21" thickBot="1" x14ac:dyDescent="0.35">
      <c r="A109" s="480" t="s">
        <v>4024</v>
      </c>
      <c r="B109" s="628" t="s">
        <v>4025</v>
      </c>
      <c r="C109" s="646">
        <v>3300000000</v>
      </c>
      <c r="D109" s="644"/>
      <c r="E109" s="645"/>
      <c r="F109" s="641">
        <f t="shared" si="2"/>
        <v>3300000000</v>
      </c>
      <c r="G109" s="650">
        <v>631600000</v>
      </c>
      <c r="H109" s="641">
        <f t="shared" si="3"/>
        <v>3931600000</v>
      </c>
      <c r="I109" s="522">
        <f>+H109/H159*100</f>
        <v>2.2787400920856715</v>
      </c>
      <c r="K109" s="539"/>
      <c r="L109" s="540" t="s">
        <v>4565</v>
      </c>
      <c r="M109" s="548">
        <v>10000000000</v>
      </c>
      <c r="N109" s="537">
        <v>28000000000</v>
      </c>
      <c r="O109" s="538">
        <f>+M109/M155*100</f>
        <v>5.7959611661554371</v>
      </c>
    </row>
    <row r="110" spans="1:15" ht="21" thickBot="1" x14ac:dyDescent="0.35">
      <c r="A110" s="480" t="s">
        <v>4026</v>
      </c>
      <c r="B110" s="628" t="s">
        <v>4481</v>
      </c>
      <c r="C110" s="646">
        <v>2400000000</v>
      </c>
      <c r="D110" s="651"/>
      <c r="E110" s="645"/>
      <c r="F110" s="641">
        <f t="shared" si="2"/>
        <v>2400000000</v>
      </c>
      <c r="G110" s="650">
        <v>550000000</v>
      </c>
      <c r="H110" s="641">
        <f t="shared" si="3"/>
        <v>2950000000</v>
      </c>
      <c r="I110" s="522">
        <f>+H110/H159*100</f>
        <v>1.7098085440158541</v>
      </c>
      <c r="K110" s="539"/>
      <c r="L110" s="540" t="s">
        <v>4566</v>
      </c>
      <c r="M110" s="548">
        <v>10000000000</v>
      </c>
      <c r="N110" s="549">
        <v>34748707700</v>
      </c>
      <c r="O110" s="538">
        <f>+M110/M155*100</f>
        <v>5.7959611661554371</v>
      </c>
    </row>
    <row r="111" spans="1:15" ht="21" thickBot="1" x14ac:dyDescent="0.35">
      <c r="A111" s="480" t="s">
        <v>4482</v>
      </c>
      <c r="B111" s="636" t="s">
        <v>4483</v>
      </c>
      <c r="C111" s="646">
        <v>2527373225</v>
      </c>
      <c r="D111" s="644"/>
      <c r="E111" s="645"/>
      <c r="F111" s="641">
        <f t="shared" si="2"/>
        <v>2527373225</v>
      </c>
      <c r="G111" s="650">
        <v>756000000</v>
      </c>
      <c r="H111" s="641">
        <f t="shared" si="3"/>
        <v>3283373225</v>
      </c>
      <c r="I111" s="522">
        <f>+H111/H159*100</f>
        <v>1.9030303706094538</v>
      </c>
      <c r="K111" s="384"/>
      <c r="L111" s="540" t="s">
        <v>4567</v>
      </c>
      <c r="M111" s="548">
        <v>68000000000</v>
      </c>
      <c r="N111" s="537">
        <v>13000000000</v>
      </c>
      <c r="O111" s="538">
        <f>+M111/M155*100</f>
        <v>39.412535929856972</v>
      </c>
    </row>
    <row r="112" spans="1:15" ht="21" thickBot="1" x14ac:dyDescent="0.35">
      <c r="A112" s="480" t="s">
        <v>4484</v>
      </c>
      <c r="B112" s="628" t="s">
        <v>4485</v>
      </c>
      <c r="C112" s="646">
        <v>102800000</v>
      </c>
      <c r="D112" s="644">
        <v>350000000</v>
      </c>
      <c r="E112" s="645"/>
      <c r="F112" s="641">
        <f t="shared" si="2"/>
        <v>452800000</v>
      </c>
      <c r="G112" s="650">
        <v>1900000000</v>
      </c>
      <c r="H112" s="641">
        <f t="shared" si="3"/>
        <v>2352800000</v>
      </c>
      <c r="I112" s="522">
        <f>+H112/H159*100</f>
        <v>1.3636737431730512</v>
      </c>
      <c r="K112" s="539" t="s">
        <v>4474</v>
      </c>
      <c r="L112" s="550" t="s">
        <v>4568</v>
      </c>
      <c r="M112" s="548">
        <v>17128032225</v>
      </c>
      <c r="O112" s="538">
        <f>+M112/M155*100</f>
        <v>9.927340962875892</v>
      </c>
    </row>
    <row r="113" spans="1:15" ht="21" thickBot="1" x14ac:dyDescent="0.35">
      <c r="A113" s="480" t="s">
        <v>4486</v>
      </c>
      <c r="B113" s="628" t="s">
        <v>4487</v>
      </c>
      <c r="C113" s="646">
        <v>72000000</v>
      </c>
      <c r="D113" s="644">
        <v>10000000</v>
      </c>
      <c r="E113" s="645"/>
      <c r="F113" s="641">
        <f t="shared" si="2"/>
        <v>82000000</v>
      </c>
      <c r="G113" s="650">
        <v>490000000</v>
      </c>
      <c r="H113" s="641">
        <f t="shared" si="3"/>
        <v>572000000</v>
      </c>
      <c r="I113" s="522">
        <f>+H113/H159*100</f>
        <v>0.33152897870409104</v>
      </c>
      <c r="K113" s="539">
        <v>416</v>
      </c>
      <c r="L113" s="540" t="s">
        <v>4569</v>
      </c>
      <c r="M113" s="541">
        <v>1000000000</v>
      </c>
      <c r="N113" s="537">
        <v>550000000</v>
      </c>
      <c r="O113" s="538">
        <f>+M112/M155*100</f>
        <v>9.927340962875892</v>
      </c>
    </row>
    <row r="114" spans="1:15" ht="21" thickBot="1" x14ac:dyDescent="0.35">
      <c r="A114" s="480" t="s">
        <v>4570</v>
      </c>
      <c r="B114" s="628" t="s">
        <v>4571</v>
      </c>
      <c r="C114" s="646">
        <v>17040000000</v>
      </c>
      <c r="D114" s="644">
        <v>1200000000</v>
      </c>
      <c r="E114" s="645"/>
      <c r="F114" s="641">
        <f t="shared" si="2"/>
        <v>18240000000</v>
      </c>
      <c r="G114" s="650"/>
      <c r="H114" s="641">
        <f t="shared" si="3"/>
        <v>18240000000</v>
      </c>
      <c r="I114" s="522">
        <f>+H114/H159*100</f>
        <v>10.571833167067519</v>
      </c>
      <c r="K114" s="539" t="s">
        <v>4477</v>
      </c>
      <c r="L114" s="540" t="s">
        <v>4478</v>
      </c>
      <c r="M114" s="541">
        <f>SUM(N114-30%*N114)</f>
        <v>1400000</v>
      </c>
      <c r="N114" s="537">
        <v>2000000</v>
      </c>
      <c r="O114" s="538">
        <f>+M113/M155*100</f>
        <v>0.57959611661554367</v>
      </c>
    </row>
    <row r="115" spans="1:15" ht="21" thickBot="1" x14ac:dyDescent="0.35">
      <c r="A115" s="480" t="s">
        <v>4028</v>
      </c>
      <c r="B115" s="628" t="s">
        <v>4488</v>
      </c>
      <c r="C115" s="646">
        <v>308600000</v>
      </c>
      <c r="D115" s="644">
        <v>36000000</v>
      </c>
      <c r="E115" s="645"/>
      <c r="F115" s="641">
        <f t="shared" si="2"/>
        <v>344600000</v>
      </c>
      <c r="G115" s="650">
        <v>750000000</v>
      </c>
      <c r="H115" s="641">
        <f t="shared" si="3"/>
        <v>1094600000</v>
      </c>
      <c r="I115" s="522">
        <f>+H115/H159*100</f>
        <v>0.63442590924737419</v>
      </c>
      <c r="K115" s="539" t="s">
        <v>4479</v>
      </c>
      <c r="L115" s="540" t="s">
        <v>4572</v>
      </c>
      <c r="M115" s="541">
        <f>SUM(N115-30%*N115)</f>
        <v>1750000</v>
      </c>
      <c r="N115" s="537">
        <v>2500000</v>
      </c>
      <c r="O115" s="538">
        <f>+M115/M155*100</f>
        <v>1.0142932040772016E-3</v>
      </c>
    </row>
    <row r="116" spans="1:15" ht="21" thickBot="1" x14ac:dyDescent="0.35">
      <c r="A116" s="480" t="s">
        <v>4489</v>
      </c>
      <c r="B116" s="628" t="s">
        <v>4490</v>
      </c>
      <c r="C116" s="646">
        <v>0</v>
      </c>
      <c r="D116" s="644">
        <v>65000000</v>
      </c>
      <c r="E116" s="645"/>
      <c r="F116" s="641">
        <f t="shared" si="2"/>
        <v>65000000</v>
      </c>
      <c r="G116" s="650">
        <v>56500000</v>
      </c>
      <c r="H116" s="641">
        <f t="shared" si="3"/>
        <v>121500000</v>
      </c>
      <c r="I116" s="522">
        <f>+H116/H159*100</f>
        <v>7.042092816878856E-2</v>
      </c>
      <c r="K116" s="539" t="s">
        <v>4484</v>
      </c>
      <c r="L116" s="540" t="s">
        <v>4573</v>
      </c>
      <c r="M116" s="541">
        <f>SUM(N116-30%*N116)</f>
        <v>2100000</v>
      </c>
      <c r="N116" s="537">
        <v>3000000</v>
      </c>
      <c r="O116" s="538">
        <f>+M116/M155*100</f>
        <v>1.2171518448926418E-3</v>
      </c>
    </row>
    <row r="117" spans="1:15" ht="21" thickBot="1" x14ac:dyDescent="0.35">
      <c r="A117" s="480" t="s">
        <v>4491</v>
      </c>
      <c r="B117" s="628" t="s">
        <v>4492</v>
      </c>
      <c r="C117" s="646">
        <v>0</v>
      </c>
      <c r="D117" s="644">
        <v>537950000</v>
      </c>
      <c r="E117" s="645"/>
      <c r="F117" s="641">
        <f t="shared" si="2"/>
        <v>537950000</v>
      </c>
      <c r="G117" s="650">
        <v>40000000</v>
      </c>
      <c r="H117" s="641">
        <f t="shared" si="3"/>
        <v>577950000</v>
      </c>
      <c r="I117" s="522">
        <f>+H117/H159*100</f>
        <v>0.33497757559795349</v>
      </c>
      <c r="K117" s="480" t="s">
        <v>4486</v>
      </c>
      <c r="L117" s="550" t="s">
        <v>4487</v>
      </c>
      <c r="M117" s="541">
        <f>SUM(N117-30%*N117)</f>
        <v>700000</v>
      </c>
      <c r="N117" s="537">
        <v>1000000</v>
      </c>
      <c r="O117" s="538">
        <f>+M117/M155*100</f>
        <v>4.0571728163088055E-4</v>
      </c>
    </row>
    <row r="118" spans="1:15" ht="21" thickBot="1" x14ac:dyDescent="0.35">
      <c r="A118" s="480">
        <v>417</v>
      </c>
      <c r="B118" s="628" t="s">
        <v>4493</v>
      </c>
      <c r="C118" s="646">
        <v>146000000</v>
      </c>
      <c r="D118" s="644">
        <v>36000000</v>
      </c>
      <c r="E118" s="645"/>
      <c r="F118" s="641">
        <f t="shared" si="2"/>
        <v>182000000</v>
      </c>
      <c r="G118" s="650">
        <v>10850000000</v>
      </c>
      <c r="H118" s="641">
        <f t="shared" si="3"/>
        <v>11032000000</v>
      </c>
      <c r="I118" s="522">
        <f>+H118/H159*100</f>
        <v>6.3941043585026778</v>
      </c>
      <c r="K118" s="539">
        <v>417</v>
      </c>
      <c r="L118" s="540" t="s">
        <v>4574</v>
      </c>
      <c r="M118" s="541">
        <v>2136854000</v>
      </c>
      <c r="N118" s="537">
        <v>3765643800</v>
      </c>
      <c r="O118" s="538">
        <f>+M117/M155*100</f>
        <v>4.0571728163088055E-4</v>
      </c>
    </row>
    <row r="119" spans="1:15" ht="21" thickBot="1" x14ac:dyDescent="0.35">
      <c r="A119" s="480">
        <v>418</v>
      </c>
      <c r="B119" s="628" t="s">
        <v>4494</v>
      </c>
      <c r="C119" s="646">
        <v>410000000</v>
      </c>
      <c r="D119" s="644">
        <v>218000000</v>
      </c>
      <c r="E119" s="645"/>
      <c r="F119" s="641">
        <f t="shared" si="2"/>
        <v>628000000</v>
      </c>
      <c r="G119" s="650">
        <v>3000000000</v>
      </c>
      <c r="H119" s="641">
        <f t="shared" si="3"/>
        <v>3628000000</v>
      </c>
      <c r="I119" s="522">
        <f>+H119/H159*100</f>
        <v>2.1027747110811923</v>
      </c>
      <c r="K119" s="539">
        <v>418</v>
      </c>
      <c r="L119" s="540" t="s">
        <v>4494</v>
      </c>
      <c r="M119" s="541">
        <v>250000000</v>
      </c>
      <c r="N119" s="537">
        <v>100000000</v>
      </c>
      <c r="O119" s="538">
        <f>+M118/M155*100</f>
        <v>1.2385122801743911</v>
      </c>
    </row>
    <row r="120" spans="1:15" ht="21" thickBot="1" x14ac:dyDescent="0.35">
      <c r="A120" s="480" t="s">
        <v>4495</v>
      </c>
      <c r="B120" s="628" t="s">
        <v>4496</v>
      </c>
      <c r="C120" s="646">
        <v>4200000000</v>
      </c>
      <c r="D120" s="644">
        <v>341000000</v>
      </c>
      <c r="E120" s="645"/>
      <c r="F120" s="641">
        <f t="shared" si="2"/>
        <v>4541000000</v>
      </c>
      <c r="G120" s="650">
        <v>81000000</v>
      </c>
      <c r="H120" s="641">
        <f t="shared" si="3"/>
        <v>4622000000</v>
      </c>
      <c r="I120" s="522">
        <f>+H120/H159*100</f>
        <v>2.6788932509970431</v>
      </c>
      <c r="K120" s="539" t="s">
        <v>4495</v>
      </c>
      <c r="L120" s="540" t="s">
        <v>4496</v>
      </c>
      <c r="M120" s="541">
        <f>SUM(N120-30%*N120)</f>
        <v>42000000</v>
      </c>
      <c r="N120" s="537">
        <v>60000000</v>
      </c>
      <c r="O120" s="538">
        <f>+M119/M155*100</f>
        <v>0.14489902915388592</v>
      </c>
    </row>
    <row r="121" spans="1:15" ht="21" thickBot="1" x14ac:dyDescent="0.35">
      <c r="A121" s="480" t="s">
        <v>4031</v>
      </c>
      <c r="B121" s="628" t="s">
        <v>4497</v>
      </c>
      <c r="C121" s="647">
        <v>1384200000</v>
      </c>
      <c r="D121" s="652"/>
      <c r="E121" s="649"/>
      <c r="F121" s="641">
        <f t="shared" si="2"/>
        <v>1384200000</v>
      </c>
      <c r="G121" s="230">
        <v>100000000</v>
      </c>
      <c r="H121" s="641">
        <f t="shared" si="3"/>
        <v>1484200000</v>
      </c>
      <c r="I121" s="522">
        <f>+H121/H159*100</f>
        <v>0.86023655628078999</v>
      </c>
      <c r="K121" s="539">
        <v>419</v>
      </c>
      <c r="L121" s="540" t="s">
        <v>4499</v>
      </c>
      <c r="M121" s="541">
        <v>15000000</v>
      </c>
      <c r="N121" s="537">
        <v>4000000</v>
      </c>
      <c r="O121" s="538">
        <f>+M120/M155*100</f>
        <v>2.4343036897852836E-2</v>
      </c>
    </row>
    <row r="122" spans="1:15" ht="21" thickBot="1" x14ac:dyDescent="0.35">
      <c r="A122" s="480" t="s">
        <v>4033</v>
      </c>
      <c r="B122" s="628" t="s">
        <v>4498</v>
      </c>
      <c r="C122" s="647">
        <v>1234200000</v>
      </c>
      <c r="D122" s="644">
        <v>300000000</v>
      </c>
      <c r="E122" s="645"/>
      <c r="F122" s="641">
        <f t="shared" si="2"/>
        <v>1534200000</v>
      </c>
      <c r="G122" s="650">
        <v>1000000000</v>
      </c>
      <c r="H122" s="641">
        <f t="shared" si="3"/>
        <v>2534200000</v>
      </c>
      <c r="I122" s="522">
        <f>+H122/H159*100</f>
        <v>1.4688124787271111</v>
      </c>
      <c r="K122" s="539" t="s">
        <v>4037</v>
      </c>
      <c r="L122" s="540" t="s">
        <v>4500</v>
      </c>
      <c r="M122" s="541">
        <f>SUM(N122-30%*N122)</f>
        <v>70000000</v>
      </c>
      <c r="N122" s="537">
        <v>100000000</v>
      </c>
      <c r="O122" s="538">
        <f>+M122/M155*100</f>
        <v>4.0571728163088058E-2</v>
      </c>
    </row>
    <row r="123" spans="1:15" ht="21" thickBot="1" x14ac:dyDescent="0.35">
      <c r="A123" s="480">
        <v>419</v>
      </c>
      <c r="B123" s="628" t="s">
        <v>4499</v>
      </c>
      <c r="C123" s="646">
        <v>70000000</v>
      </c>
      <c r="D123" s="644">
        <v>20000000</v>
      </c>
      <c r="E123" s="645"/>
      <c r="F123" s="641">
        <f t="shared" si="2"/>
        <v>90000000</v>
      </c>
      <c r="G123" s="650">
        <v>320000000</v>
      </c>
      <c r="H123" s="641">
        <f t="shared" si="3"/>
        <v>410000000</v>
      </c>
      <c r="I123" s="522">
        <f>+H123/H159*100</f>
        <v>0.23763440781237291</v>
      </c>
      <c r="K123" s="539">
        <v>420</v>
      </c>
      <c r="L123" s="540" t="s">
        <v>4575</v>
      </c>
      <c r="M123" s="548">
        <v>1000000000</v>
      </c>
      <c r="N123" s="537">
        <v>598004000</v>
      </c>
      <c r="O123" s="538">
        <f>+M122/M155*100</f>
        <v>4.0571728163088058E-2</v>
      </c>
    </row>
    <row r="124" spans="1:15" ht="21" thickBot="1" x14ac:dyDescent="0.35">
      <c r="A124" s="480" t="s">
        <v>4035</v>
      </c>
      <c r="B124" s="628" t="s">
        <v>4036</v>
      </c>
      <c r="C124" s="646">
        <v>300000000</v>
      </c>
      <c r="D124" s="644">
        <v>0</v>
      </c>
      <c r="E124" s="645"/>
      <c r="F124" s="641">
        <f t="shared" si="2"/>
        <v>300000000</v>
      </c>
      <c r="G124" s="650">
        <v>736900000</v>
      </c>
      <c r="H124" s="641">
        <f t="shared" si="3"/>
        <v>1036900000</v>
      </c>
      <c r="I124" s="522">
        <f>+H124/H159*100</f>
        <v>0.60098321331865723</v>
      </c>
      <c r="K124" s="480">
        <v>421</v>
      </c>
      <c r="L124" s="550" t="s">
        <v>4502</v>
      </c>
      <c r="M124" s="384"/>
      <c r="N124" s="537">
        <v>5000000</v>
      </c>
    </row>
    <row r="125" spans="1:15" ht="21" thickBot="1" x14ac:dyDescent="0.35">
      <c r="A125" s="480" t="s">
        <v>4037</v>
      </c>
      <c r="B125" s="628" t="s">
        <v>4500</v>
      </c>
      <c r="C125" s="252">
        <v>16000000</v>
      </c>
      <c r="D125" s="644">
        <v>4000000</v>
      </c>
      <c r="E125" s="645"/>
      <c r="F125" s="641">
        <f t="shared" si="2"/>
        <v>20000000</v>
      </c>
      <c r="G125" s="650">
        <v>18000000</v>
      </c>
      <c r="H125" s="641">
        <f t="shared" si="3"/>
        <v>38000000</v>
      </c>
      <c r="I125" s="522">
        <f>+H125/H159*100</f>
        <v>2.2024652431390662E-2</v>
      </c>
      <c r="K125" s="384"/>
      <c r="L125" s="551" t="s">
        <v>4503</v>
      </c>
      <c r="M125" s="541">
        <v>7000000</v>
      </c>
      <c r="N125" s="537">
        <v>900000000</v>
      </c>
      <c r="O125" s="538">
        <f>+M125/M155*100</f>
        <v>4.0571728163088065E-3</v>
      </c>
    </row>
    <row r="126" spans="1:15" ht="21" thickBot="1" x14ac:dyDescent="0.35">
      <c r="A126" s="480">
        <v>420</v>
      </c>
      <c r="B126" s="628" t="s">
        <v>4501</v>
      </c>
      <c r="C126" s="646">
        <v>160000000</v>
      </c>
      <c r="D126" s="644">
        <v>400000000</v>
      </c>
      <c r="E126" s="645"/>
      <c r="F126" s="641">
        <f t="shared" si="2"/>
        <v>560000000</v>
      </c>
      <c r="G126" s="650">
        <v>319300000</v>
      </c>
      <c r="H126" s="641">
        <f t="shared" si="3"/>
        <v>879300000</v>
      </c>
      <c r="I126" s="522">
        <f>+H126/H159*100</f>
        <v>0.50963886534004754</v>
      </c>
      <c r="K126" s="539">
        <v>422</v>
      </c>
      <c r="L126" s="540" t="s">
        <v>4576</v>
      </c>
      <c r="M126" s="541">
        <v>2000000000</v>
      </c>
      <c r="N126" s="537">
        <v>1000000</v>
      </c>
      <c r="O126" s="538">
        <f>+M126/M155*100</f>
        <v>1.1591922332310873</v>
      </c>
    </row>
    <row r="127" spans="1:15" ht="21" thickBot="1" x14ac:dyDescent="0.35">
      <c r="A127" s="480">
        <v>421</v>
      </c>
      <c r="B127" s="636" t="s">
        <v>4502</v>
      </c>
      <c r="C127" s="653"/>
      <c r="D127" s="654"/>
      <c r="E127" s="649"/>
      <c r="F127" s="641">
        <f t="shared" si="2"/>
        <v>0</v>
      </c>
      <c r="G127" s="655"/>
      <c r="H127" s="641">
        <f t="shared" si="3"/>
        <v>0</v>
      </c>
      <c r="I127" s="522">
        <f>+H127/H159*100</f>
        <v>0</v>
      </c>
      <c r="K127" s="480" t="s">
        <v>4505</v>
      </c>
      <c r="L127" s="550" t="s">
        <v>4577</v>
      </c>
      <c r="M127" s="541">
        <f>SUM(N126-30%*N126)</f>
        <v>700000</v>
      </c>
      <c r="N127" s="537">
        <v>3500000000</v>
      </c>
      <c r="O127" s="538">
        <f>+M127/M155*100</f>
        <v>4.0571728163088055E-4</v>
      </c>
    </row>
    <row r="128" spans="1:15" ht="21" thickBot="1" x14ac:dyDescent="0.35">
      <c r="A128" s="634"/>
      <c r="B128" s="630" t="s">
        <v>4503</v>
      </c>
      <c r="C128" s="646">
        <v>156100000</v>
      </c>
      <c r="D128" s="644">
        <v>328000000</v>
      </c>
      <c r="E128" s="645"/>
      <c r="F128" s="641">
        <f t="shared" si="2"/>
        <v>484100000</v>
      </c>
      <c r="G128" s="650">
        <v>1550000000</v>
      </c>
      <c r="H128" s="641">
        <f t="shared" si="3"/>
        <v>2034100000</v>
      </c>
      <c r="I128" s="522">
        <f>+H128/H159*100</f>
        <v>1.1789564608076775</v>
      </c>
      <c r="K128" s="539">
        <v>423</v>
      </c>
      <c r="L128" s="540" t="s">
        <v>4578</v>
      </c>
      <c r="M128" s="541">
        <v>2500000000</v>
      </c>
      <c r="N128" s="537">
        <v>120000000</v>
      </c>
      <c r="O128" s="538">
        <f>+M128/M155*100</f>
        <v>1.4489902915388593</v>
      </c>
    </row>
    <row r="129" spans="1:15" ht="21" thickBot="1" x14ac:dyDescent="0.35">
      <c r="A129" s="480">
        <v>422</v>
      </c>
      <c r="B129" s="628" t="s">
        <v>4504</v>
      </c>
      <c r="C129" s="646">
        <v>450000000</v>
      </c>
      <c r="D129" s="644">
        <v>200000000</v>
      </c>
      <c r="E129" s="645"/>
      <c r="F129" s="641">
        <f t="shared" si="2"/>
        <v>650000000</v>
      </c>
      <c r="G129" s="650">
        <v>25000000000</v>
      </c>
      <c r="H129" s="641">
        <f t="shared" si="3"/>
        <v>25650000000</v>
      </c>
      <c r="I129" s="522">
        <f>+H129/H159*100</f>
        <v>14.866640391188696</v>
      </c>
      <c r="K129" s="480" t="s">
        <v>4508</v>
      </c>
      <c r="L129" s="546" t="s">
        <v>4509</v>
      </c>
      <c r="M129" s="553">
        <v>1200000000</v>
      </c>
      <c r="N129" s="537">
        <v>1000000</v>
      </c>
      <c r="O129" s="538">
        <f>+M129/M155*100</f>
        <v>0.69551533993865255</v>
      </c>
    </row>
    <row r="130" spans="1:15" ht="21" thickBot="1" x14ac:dyDescent="0.35">
      <c r="A130" s="480" t="s">
        <v>4505</v>
      </c>
      <c r="B130" s="628" t="s">
        <v>4506</v>
      </c>
      <c r="C130" s="646">
        <v>70400000</v>
      </c>
      <c r="D130" s="644">
        <v>10000000</v>
      </c>
      <c r="E130" s="645"/>
      <c r="F130" s="641">
        <f t="shared" si="2"/>
        <v>80400000</v>
      </c>
      <c r="G130" s="650">
        <v>2200000000</v>
      </c>
      <c r="H130" s="641">
        <f t="shared" si="3"/>
        <v>2280400000</v>
      </c>
      <c r="I130" s="522">
        <f>+H130/H159*100</f>
        <v>1.3217109843300858</v>
      </c>
      <c r="K130" s="539" t="s">
        <v>4510</v>
      </c>
      <c r="L130" s="540" t="s">
        <v>4511</v>
      </c>
      <c r="M130" s="541">
        <v>170000000</v>
      </c>
      <c r="O130" s="538">
        <f>+M130/M155*100</f>
        <v>9.8531339824642433E-2</v>
      </c>
    </row>
    <row r="131" spans="1:15" ht="21" thickBot="1" x14ac:dyDescent="0.35">
      <c r="A131" s="480">
        <v>423</v>
      </c>
      <c r="B131" s="628" t="s">
        <v>4507</v>
      </c>
      <c r="C131" s="646">
        <v>100000000</v>
      </c>
      <c r="D131" s="644">
        <v>25000000</v>
      </c>
      <c r="E131" s="645"/>
      <c r="F131" s="641">
        <f t="shared" si="2"/>
        <v>125000000</v>
      </c>
      <c r="G131" s="650">
        <v>3000000000</v>
      </c>
      <c r="H131" s="641">
        <f t="shared" si="3"/>
        <v>3125000000</v>
      </c>
      <c r="I131" s="522">
        <f>+H131/H159*100</f>
        <v>1.8112378644235743</v>
      </c>
      <c r="K131" s="539">
        <v>424</v>
      </c>
      <c r="L131" s="540" t="s">
        <v>4512</v>
      </c>
      <c r="M131" s="541">
        <f>SUM(N129-30%*N129)</f>
        <v>700000</v>
      </c>
      <c r="N131" s="537">
        <v>100000000</v>
      </c>
      <c r="O131" s="538">
        <f>+M131/M155*100</f>
        <v>4.0571728163088055E-4</v>
      </c>
    </row>
    <row r="132" spans="1:15" ht="21" thickBot="1" x14ac:dyDescent="0.35">
      <c r="A132" s="480" t="s">
        <v>4508</v>
      </c>
      <c r="B132" s="628" t="s">
        <v>4509</v>
      </c>
      <c r="C132" s="646">
        <v>120000000</v>
      </c>
      <c r="D132" s="644"/>
      <c r="E132" s="645"/>
      <c r="F132" s="641">
        <f t="shared" si="2"/>
        <v>120000000</v>
      </c>
      <c r="G132" s="650">
        <v>934000000</v>
      </c>
      <c r="H132" s="641">
        <f t="shared" si="3"/>
        <v>1054000000</v>
      </c>
      <c r="I132" s="522">
        <f>+H132/H159*100</f>
        <v>0.61089430691278301</v>
      </c>
      <c r="K132" s="539" t="s">
        <v>4513</v>
      </c>
      <c r="L132" s="550" t="s">
        <v>4514</v>
      </c>
      <c r="M132" s="541">
        <v>90000000</v>
      </c>
      <c r="N132" s="537">
        <v>3000000</v>
      </c>
      <c r="O132" s="538">
        <f>+M132/M155*100</f>
        <v>5.2163650495398936E-2</v>
      </c>
    </row>
    <row r="133" spans="1:15" ht="21" thickBot="1" x14ac:dyDescent="0.35">
      <c r="A133" s="480" t="s">
        <v>4510</v>
      </c>
      <c r="B133" s="628" t="s">
        <v>4511</v>
      </c>
      <c r="C133" s="646">
        <v>55000000</v>
      </c>
      <c r="D133" s="644">
        <v>15000000</v>
      </c>
      <c r="E133" s="645"/>
      <c r="F133" s="641">
        <f t="shared" si="2"/>
        <v>70000000</v>
      </c>
      <c r="G133" s="650">
        <v>2000000000</v>
      </c>
      <c r="H133" s="641">
        <f t="shared" si="3"/>
        <v>2070000000</v>
      </c>
      <c r="I133" s="522">
        <f>+H133/H159*100</f>
        <v>1.1997639613941755</v>
      </c>
      <c r="K133" s="539">
        <v>425</v>
      </c>
      <c r="L133" s="540" t="s">
        <v>4515</v>
      </c>
      <c r="M133" s="541">
        <v>5000000</v>
      </c>
      <c r="N133" s="537">
        <v>100000000</v>
      </c>
      <c r="O133" s="538">
        <f>+M133/M155*100</f>
        <v>2.8979805830777186E-3</v>
      </c>
    </row>
    <row r="134" spans="1:15" ht="21" thickBot="1" x14ac:dyDescent="0.35">
      <c r="A134" s="480">
        <v>424</v>
      </c>
      <c r="B134" s="628" t="s">
        <v>4512</v>
      </c>
      <c r="C134" s="646">
        <v>105000000</v>
      </c>
      <c r="D134" s="644">
        <v>20000000</v>
      </c>
      <c r="E134" s="645"/>
      <c r="F134" s="641">
        <f t="shared" si="2"/>
        <v>125000000</v>
      </c>
      <c r="G134" s="650">
        <v>45000000</v>
      </c>
      <c r="H134" s="641">
        <f t="shared" si="3"/>
        <v>170000000</v>
      </c>
      <c r="I134" s="522">
        <f>+H134/H159*100</f>
        <v>9.8531339824642433E-2</v>
      </c>
      <c r="K134" s="539">
        <v>426</v>
      </c>
      <c r="L134" s="540" t="s">
        <v>4579</v>
      </c>
      <c r="M134" s="541">
        <v>150000000</v>
      </c>
      <c r="N134" s="537">
        <v>2500000</v>
      </c>
      <c r="O134" s="538">
        <f>+M134/M155*100</f>
        <v>8.6939417492331569E-2</v>
      </c>
    </row>
    <row r="135" spans="1:15" ht="21" thickBot="1" x14ac:dyDescent="0.35">
      <c r="A135" s="480" t="s">
        <v>4513</v>
      </c>
      <c r="B135" s="628" t="s">
        <v>4514</v>
      </c>
      <c r="C135" s="646">
        <v>63000000</v>
      </c>
      <c r="D135" s="644">
        <v>25000000</v>
      </c>
      <c r="E135" s="645"/>
      <c r="F135" s="641">
        <f t="shared" si="2"/>
        <v>88000000</v>
      </c>
      <c r="G135" s="650">
        <v>30000000</v>
      </c>
      <c r="H135" s="641">
        <f t="shared" si="3"/>
        <v>118000000</v>
      </c>
      <c r="I135" s="522">
        <f>+H135/H159*100</f>
        <v>6.8392341760634162E-2</v>
      </c>
      <c r="K135" s="539">
        <v>427</v>
      </c>
      <c r="L135" s="540" t="s">
        <v>4517</v>
      </c>
      <c r="M135" s="541">
        <f>SUM(N134-30%*N134)</f>
        <v>1750000</v>
      </c>
      <c r="N135" s="537">
        <v>2000000</v>
      </c>
      <c r="O135" s="538">
        <f>+M135/M155*100</f>
        <v>1.0142932040772016E-3</v>
      </c>
    </row>
    <row r="136" spans="1:15" ht="21" thickBot="1" x14ac:dyDescent="0.35">
      <c r="A136" s="490">
        <v>425</v>
      </c>
      <c r="B136" s="628" t="s">
        <v>4515</v>
      </c>
      <c r="C136" s="646">
        <v>29000000</v>
      </c>
      <c r="D136" s="644">
        <v>82200000</v>
      </c>
      <c r="E136" s="645"/>
      <c r="F136" s="641">
        <f t="shared" si="2"/>
        <v>111200000</v>
      </c>
      <c r="G136" s="650">
        <v>50000000</v>
      </c>
      <c r="H136" s="641">
        <f t="shared" si="3"/>
        <v>161200000</v>
      </c>
      <c r="I136" s="522">
        <f>+H136/H159*100</f>
        <v>9.3430893998425649E-2</v>
      </c>
      <c r="K136" s="539">
        <v>428</v>
      </c>
      <c r="L136" s="550" t="s">
        <v>4580</v>
      </c>
      <c r="M136" s="547">
        <v>100000</v>
      </c>
      <c r="N136" s="537">
        <v>40000000</v>
      </c>
      <c r="O136" s="538">
        <f>+M136/M155*100</f>
        <v>5.7959611661554372E-5</v>
      </c>
    </row>
    <row r="137" spans="1:15" ht="21" thickBot="1" x14ac:dyDescent="0.35">
      <c r="A137" s="480">
        <v>426</v>
      </c>
      <c r="B137" s="628" t="s">
        <v>4516</v>
      </c>
      <c r="C137" s="646">
        <v>0</v>
      </c>
      <c r="D137" s="644">
        <v>250000000</v>
      </c>
      <c r="E137" s="645">
        <v>780000000</v>
      </c>
      <c r="F137" s="641">
        <f t="shared" si="2"/>
        <v>1030000000</v>
      </c>
      <c r="G137" s="650">
        <v>420000000</v>
      </c>
      <c r="H137" s="641">
        <f t="shared" si="3"/>
        <v>1450000000</v>
      </c>
      <c r="I137" s="522">
        <f>+H137/H159*100</f>
        <v>0.84041436909253842</v>
      </c>
      <c r="K137" s="492" t="s">
        <v>4519</v>
      </c>
      <c r="L137" s="540" t="s">
        <v>4581</v>
      </c>
      <c r="M137" s="541">
        <f>SUM(N135-30%*N135)</f>
        <v>1400000</v>
      </c>
      <c r="N137" s="537">
        <v>300000000</v>
      </c>
      <c r="O137" s="538">
        <f>+M137/M155*100</f>
        <v>8.1143456326176111E-4</v>
      </c>
    </row>
    <row r="138" spans="1:15" ht="21" thickBot="1" x14ac:dyDescent="0.35">
      <c r="A138" s="480">
        <v>427</v>
      </c>
      <c r="B138" s="628" t="s">
        <v>4517</v>
      </c>
      <c r="C138" s="646">
        <v>83000000</v>
      </c>
      <c r="D138" s="644">
        <v>10000000</v>
      </c>
      <c r="E138" s="645"/>
      <c r="F138" s="641">
        <f t="shared" si="2"/>
        <v>93000000</v>
      </c>
      <c r="G138" s="650">
        <v>315000000</v>
      </c>
      <c r="H138" s="641">
        <f t="shared" si="3"/>
        <v>408000000</v>
      </c>
      <c r="I138" s="522">
        <f>+H138/H159*100</f>
        <v>0.23647521557914183</v>
      </c>
      <c r="K138" s="480" t="s">
        <v>4521</v>
      </c>
      <c r="L138" s="546" t="s">
        <v>4582</v>
      </c>
      <c r="M138" s="547">
        <v>5000000</v>
      </c>
      <c r="N138" s="537">
        <v>20000000</v>
      </c>
      <c r="O138" s="538">
        <f>+M138/M155*100</f>
        <v>2.8979805830777186E-3</v>
      </c>
    </row>
    <row r="139" spans="1:15" ht="21" thickBot="1" x14ac:dyDescent="0.35">
      <c r="A139" s="480">
        <v>428</v>
      </c>
      <c r="B139" s="628" t="s">
        <v>4518</v>
      </c>
      <c r="C139" s="646">
        <v>20000000</v>
      </c>
      <c r="D139" s="644">
        <v>50000000</v>
      </c>
      <c r="E139" s="645"/>
      <c r="F139" s="641">
        <f t="shared" si="2"/>
        <v>70000000</v>
      </c>
      <c r="G139" s="650">
        <v>350000000</v>
      </c>
      <c r="H139" s="641">
        <f t="shared" si="3"/>
        <v>420000000</v>
      </c>
      <c r="I139" s="522">
        <f>+H139/H159*100</f>
        <v>0.24343036897852838</v>
      </c>
      <c r="K139" s="539">
        <v>429</v>
      </c>
      <c r="L139" s="540" t="s">
        <v>4523</v>
      </c>
      <c r="M139" s="541">
        <v>40000000</v>
      </c>
      <c r="N139" s="537">
        <v>7000000</v>
      </c>
      <c r="O139" s="538">
        <f>+M139/M155*100</f>
        <v>2.3183844664621749E-2</v>
      </c>
    </row>
    <row r="140" spans="1:15" ht="21" thickBot="1" x14ac:dyDescent="0.35">
      <c r="A140" s="492" t="s">
        <v>4519</v>
      </c>
      <c r="B140" s="628" t="s">
        <v>4520</v>
      </c>
      <c r="C140" s="647">
        <v>44000000</v>
      </c>
      <c r="D140" s="648">
        <v>49000000</v>
      </c>
      <c r="E140" s="649"/>
      <c r="F140" s="641">
        <f t="shared" si="2"/>
        <v>93000000</v>
      </c>
      <c r="G140" s="230">
        <v>853750000</v>
      </c>
      <c r="H140" s="641">
        <f t="shared" si="3"/>
        <v>946750000</v>
      </c>
      <c r="I140" s="522">
        <f>+H140/H159*100</f>
        <v>0.54873262340576601</v>
      </c>
      <c r="K140" s="539">
        <v>431</v>
      </c>
      <c r="L140" s="546" t="s">
        <v>4524</v>
      </c>
      <c r="M140" s="541">
        <f>SUM(N137-30%*N137)</f>
        <v>210000000</v>
      </c>
      <c r="N140" s="555">
        <v>23000000</v>
      </c>
      <c r="O140" s="538">
        <f>+M140/M155*100</f>
        <v>0.12171518448926419</v>
      </c>
    </row>
    <row r="141" spans="1:15" ht="21" thickBot="1" x14ac:dyDescent="0.35">
      <c r="A141" s="480" t="s">
        <v>4521</v>
      </c>
      <c r="B141" s="628" t="s">
        <v>4522</v>
      </c>
      <c r="C141" s="252">
        <v>25900000</v>
      </c>
      <c r="D141" s="644">
        <v>15000000</v>
      </c>
      <c r="E141" s="645"/>
      <c r="F141" s="641">
        <f t="shared" si="2"/>
        <v>40900000</v>
      </c>
      <c r="G141" s="650">
        <v>130000000</v>
      </c>
      <c r="H141" s="641">
        <f t="shared" si="3"/>
        <v>170900000</v>
      </c>
      <c r="I141" s="522">
        <f>+H141/H159*100</f>
        <v>9.9052976329596421E-2</v>
      </c>
      <c r="K141" s="539" t="s">
        <v>4043</v>
      </c>
      <c r="L141" s="540" t="s">
        <v>4525</v>
      </c>
      <c r="M141" s="541">
        <f>SUM(N138-30%*N138)</f>
        <v>14000000</v>
      </c>
      <c r="N141" s="555"/>
      <c r="O141" s="538">
        <f>+M141/M155*100</f>
        <v>8.114345632617613E-3</v>
      </c>
    </row>
    <row r="142" spans="1:15" ht="21" thickBot="1" x14ac:dyDescent="0.35">
      <c r="A142" s="480">
        <v>429</v>
      </c>
      <c r="B142" s="637" t="s">
        <v>4523</v>
      </c>
      <c r="C142" s="646">
        <v>185000000</v>
      </c>
      <c r="D142" s="644">
        <v>40000000</v>
      </c>
      <c r="E142" s="645"/>
      <c r="F142" s="641">
        <f t="shared" si="2"/>
        <v>225000000</v>
      </c>
      <c r="G142" s="650">
        <v>100000000</v>
      </c>
      <c r="H142" s="641">
        <f t="shared" si="3"/>
        <v>325000000</v>
      </c>
      <c r="I142" s="522">
        <f>+H142/H159*100</f>
        <v>0.18836873790005171</v>
      </c>
      <c r="K142" s="539">
        <v>432</v>
      </c>
      <c r="L142" s="550" t="s">
        <v>4526</v>
      </c>
      <c r="M142" s="541">
        <v>5000000</v>
      </c>
      <c r="N142" s="537">
        <v>8000000</v>
      </c>
      <c r="O142" s="538">
        <f>+M142/M155*100</f>
        <v>2.8979805830777186E-3</v>
      </c>
    </row>
    <row r="143" spans="1:15" ht="21" thickBot="1" x14ac:dyDescent="0.35">
      <c r="A143" s="480">
        <v>431</v>
      </c>
      <c r="B143" s="628" t="s">
        <v>4524</v>
      </c>
      <c r="C143" s="646">
        <v>300000000</v>
      </c>
      <c r="D143" s="644">
        <v>300000000</v>
      </c>
      <c r="E143" s="645"/>
      <c r="F143" s="641">
        <f t="shared" si="2"/>
        <v>600000000</v>
      </c>
      <c r="G143" s="650">
        <v>2170000000</v>
      </c>
      <c r="H143" s="641">
        <f t="shared" si="3"/>
        <v>2770000000</v>
      </c>
      <c r="I143" s="522">
        <f>+H143/H159*100</f>
        <v>1.6054812430250562</v>
      </c>
      <c r="K143" s="556" t="s">
        <v>4527</v>
      </c>
      <c r="L143" s="557" t="s">
        <v>4583</v>
      </c>
      <c r="M143" s="541">
        <f>SUM(N140-30%*N140)</f>
        <v>16100000</v>
      </c>
      <c r="N143" s="537">
        <v>160880000</v>
      </c>
      <c r="O143" s="538">
        <f>+M143/M155*100</f>
        <v>9.3314974775102529E-3</v>
      </c>
    </row>
    <row r="144" spans="1:15" ht="21" thickBot="1" x14ac:dyDescent="0.35">
      <c r="A144" s="480" t="s">
        <v>4043</v>
      </c>
      <c r="B144" s="628" t="s">
        <v>4525</v>
      </c>
      <c r="C144" s="646">
        <v>50000000</v>
      </c>
      <c r="D144" s="644">
        <v>90000000</v>
      </c>
      <c r="E144" s="645"/>
      <c r="F144" s="641">
        <f t="shared" si="2"/>
        <v>140000000</v>
      </c>
      <c r="G144" s="650">
        <v>200000000</v>
      </c>
      <c r="H144" s="641">
        <f t="shared" si="3"/>
        <v>340000000</v>
      </c>
      <c r="I144" s="522">
        <f>+H144/H159*100</f>
        <v>0.19706267964928487</v>
      </c>
      <c r="K144" s="480">
        <v>433</v>
      </c>
      <c r="L144" s="550" t="s">
        <v>4529</v>
      </c>
      <c r="M144" s="541">
        <f t="shared" ref="M144:M150" si="4">SUM(N142-30%*N142)</f>
        <v>5600000</v>
      </c>
      <c r="N144" s="537">
        <v>3000000</v>
      </c>
      <c r="O144" s="538">
        <f>+M144/M155*100</f>
        <v>3.2457382530470444E-3</v>
      </c>
    </row>
    <row r="145" spans="1:15" ht="21" thickBot="1" x14ac:dyDescent="0.35">
      <c r="A145" s="480">
        <v>432</v>
      </c>
      <c r="B145" s="628" t="s">
        <v>4526</v>
      </c>
      <c r="C145" s="646">
        <v>100000000</v>
      </c>
      <c r="D145" s="644">
        <v>300000000</v>
      </c>
      <c r="E145" s="645">
        <v>2100000000</v>
      </c>
      <c r="F145" s="641">
        <f t="shared" si="2"/>
        <v>2500000000</v>
      </c>
      <c r="G145" s="650">
        <v>120000000</v>
      </c>
      <c r="H145" s="641">
        <f t="shared" si="3"/>
        <v>2620000000</v>
      </c>
      <c r="I145" s="522">
        <f>+H145/H159*100</f>
        <v>1.5185418255327245</v>
      </c>
      <c r="K145" s="539">
        <v>434</v>
      </c>
      <c r="L145" s="540" t="s">
        <v>4584</v>
      </c>
      <c r="M145" s="541">
        <f t="shared" si="4"/>
        <v>112616000</v>
      </c>
      <c r="N145" s="537">
        <v>2000000</v>
      </c>
      <c r="O145" s="538">
        <f>+M145/M155*100</f>
        <v>6.5271796268776064E-2</v>
      </c>
    </row>
    <row r="146" spans="1:15" ht="21" thickBot="1" x14ac:dyDescent="0.35">
      <c r="A146" s="480" t="s">
        <v>4527</v>
      </c>
      <c r="B146" s="628" t="s">
        <v>4528</v>
      </c>
      <c r="C146" s="646">
        <v>0</v>
      </c>
      <c r="D146" s="646">
        <v>23400000</v>
      </c>
      <c r="E146" s="649"/>
      <c r="F146" s="641">
        <f t="shared" si="2"/>
        <v>23400000</v>
      </c>
      <c r="G146" s="650">
        <v>105000000</v>
      </c>
      <c r="H146" s="641">
        <f t="shared" si="3"/>
        <v>128400000</v>
      </c>
      <c r="I146" s="522">
        <f>+H146/H159*100</f>
        <v>7.4420141373435819E-2</v>
      </c>
      <c r="K146" s="539">
        <v>435</v>
      </c>
      <c r="L146" s="540" t="s">
        <v>4531</v>
      </c>
      <c r="M146" s="541">
        <f t="shared" si="4"/>
        <v>2100000</v>
      </c>
      <c r="N146" s="537">
        <v>6750000</v>
      </c>
      <c r="O146" s="538">
        <f>+M146/M155*100</f>
        <v>1.2171518448926418E-3</v>
      </c>
    </row>
    <row r="147" spans="1:15" ht="21" thickBot="1" x14ac:dyDescent="0.35">
      <c r="A147" s="480">
        <v>433</v>
      </c>
      <c r="B147" s="628" t="s">
        <v>4529</v>
      </c>
      <c r="C147" s="646">
        <v>0</v>
      </c>
      <c r="D147" s="644">
        <v>10000000</v>
      </c>
      <c r="E147" s="645"/>
      <c r="F147" s="641">
        <f t="shared" si="2"/>
        <v>10000000</v>
      </c>
      <c r="G147" s="650">
        <v>685160000</v>
      </c>
      <c r="H147" s="641">
        <f t="shared" si="3"/>
        <v>695160000</v>
      </c>
      <c r="I147" s="522">
        <f>+H147/H159*100</f>
        <v>0.4029120364264614</v>
      </c>
      <c r="K147" s="539" t="s">
        <v>4532</v>
      </c>
      <c r="L147" s="540" t="s">
        <v>4533</v>
      </c>
      <c r="M147" s="541">
        <f t="shared" si="4"/>
        <v>1400000</v>
      </c>
      <c r="N147" s="537">
        <v>10000000</v>
      </c>
      <c r="O147" s="538">
        <f>+M147/M155*100</f>
        <v>8.1143456326176111E-4</v>
      </c>
    </row>
    <row r="148" spans="1:15" ht="21" thickBot="1" x14ac:dyDescent="0.35">
      <c r="A148" s="480">
        <v>434</v>
      </c>
      <c r="B148" s="628" t="s">
        <v>4530</v>
      </c>
      <c r="C148" s="646">
        <v>60000000</v>
      </c>
      <c r="D148" s="644">
        <v>25000000</v>
      </c>
      <c r="E148" s="645"/>
      <c r="F148" s="641">
        <f t="shared" si="2"/>
        <v>85000000</v>
      </c>
      <c r="G148" s="650">
        <v>311000000</v>
      </c>
      <c r="H148" s="641">
        <f t="shared" si="3"/>
        <v>396000000</v>
      </c>
      <c r="I148" s="522">
        <f>+H148/H159*100</f>
        <v>0.22952006217975529</v>
      </c>
      <c r="K148" s="539" t="s">
        <v>4039</v>
      </c>
      <c r="L148" s="540" t="s">
        <v>2264</v>
      </c>
      <c r="M148" s="541">
        <f t="shared" si="4"/>
        <v>4725000</v>
      </c>
      <c r="N148" s="558">
        <v>300000</v>
      </c>
      <c r="O148" s="538">
        <f>+M148/M155*100</f>
        <v>2.7385916510084441E-3</v>
      </c>
    </row>
    <row r="149" spans="1:15" ht="21" thickBot="1" x14ac:dyDescent="0.35">
      <c r="A149" s="480">
        <v>435</v>
      </c>
      <c r="B149" s="628" t="s">
        <v>4531</v>
      </c>
      <c r="C149" s="646">
        <v>30000000</v>
      </c>
      <c r="D149" s="644">
        <v>228350000</v>
      </c>
      <c r="E149" s="645"/>
      <c r="F149" s="641">
        <f t="shared" si="2"/>
        <v>258350000</v>
      </c>
      <c r="G149" s="650">
        <v>310000000</v>
      </c>
      <c r="H149" s="641">
        <f t="shared" si="3"/>
        <v>568350000</v>
      </c>
      <c r="I149" s="522">
        <f>+H149/H159*100</f>
        <v>0.32941345287844426</v>
      </c>
      <c r="K149" s="539" t="s">
        <v>4041</v>
      </c>
      <c r="L149" s="540" t="s">
        <v>4042</v>
      </c>
      <c r="M149" s="541">
        <f t="shared" si="4"/>
        <v>7000000</v>
      </c>
      <c r="N149" s="555">
        <v>0</v>
      </c>
      <c r="O149" s="538">
        <f>+M149/M155*100</f>
        <v>4.0571728163088065E-3</v>
      </c>
    </row>
    <row r="150" spans="1:15" ht="21" thickBot="1" x14ac:dyDescent="0.35">
      <c r="A150" s="480" t="s">
        <v>4532</v>
      </c>
      <c r="B150" s="628" t="s">
        <v>4533</v>
      </c>
      <c r="C150" s="646">
        <v>35000000</v>
      </c>
      <c r="D150" s="644">
        <v>2954000000</v>
      </c>
      <c r="E150" s="645"/>
      <c r="F150" s="641">
        <f t="shared" si="2"/>
        <v>2989000000</v>
      </c>
      <c r="G150" s="650">
        <v>108000000</v>
      </c>
      <c r="H150" s="641">
        <f t="shared" si="3"/>
        <v>3097000000</v>
      </c>
      <c r="I150" s="522">
        <f>+H150/H159*100</f>
        <v>1.7950091731583389</v>
      </c>
      <c r="K150" s="539" t="s">
        <v>4040</v>
      </c>
      <c r="L150" s="540" t="s">
        <v>4534</v>
      </c>
      <c r="M150" s="541">
        <f t="shared" si="4"/>
        <v>210000</v>
      </c>
      <c r="N150" s="555">
        <v>1100000000</v>
      </c>
      <c r="O150" s="538">
        <f>+M150/M155*100</f>
        <v>1.2171518448926418E-4</v>
      </c>
    </row>
    <row r="151" spans="1:15" ht="21" thickBot="1" x14ac:dyDescent="0.35">
      <c r="A151" s="480" t="s">
        <v>4039</v>
      </c>
      <c r="B151" s="628" t="s">
        <v>2264</v>
      </c>
      <c r="C151" s="646">
        <v>0</v>
      </c>
      <c r="D151" s="644">
        <v>0</v>
      </c>
      <c r="E151" s="645"/>
      <c r="F151" s="641">
        <f t="shared" si="2"/>
        <v>0</v>
      </c>
      <c r="G151" s="650">
        <v>375000000</v>
      </c>
      <c r="H151" s="641">
        <f t="shared" si="3"/>
        <v>375000000</v>
      </c>
      <c r="I151" s="522">
        <f>+H151/H159*100</f>
        <v>0.2173485437308289</v>
      </c>
      <c r="K151" s="480">
        <v>436</v>
      </c>
      <c r="L151" s="540" t="s">
        <v>4585</v>
      </c>
      <c r="M151" s="541">
        <v>250000000</v>
      </c>
      <c r="N151" s="555">
        <v>0</v>
      </c>
      <c r="O151" s="538">
        <f>+M151/M155*100</f>
        <v>0.14489902915388592</v>
      </c>
    </row>
    <row r="152" spans="1:15" ht="21" thickBot="1" x14ac:dyDescent="0.35">
      <c r="A152" s="480" t="s">
        <v>4041</v>
      </c>
      <c r="B152" s="628" t="s">
        <v>4042</v>
      </c>
      <c r="C152" s="646">
        <v>155000000</v>
      </c>
      <c r="D152" s="644">
        <v>165000000</v>
      </c>
      <c r="E152" s="645"/>
      <c r="F152" s="641">
        <f t="shared" si="2"/>
        <v>320000000</v>
      </c>
      <c r="G152" s="650">
        <v>323000000</v>
      </c>
      <c r="H152" s="641">
        <f t="shared" si="3"/>
        <v>643000000</v>
      </c>
      <c r="I152" s="522">
        <f>+H152/H159*100</f>
        <v>0.37268030298379462</v>
      </c>
      <c r="K152" s="480">
        <v>437</v>
      </c>
      <c r="L152" s="540" t="s">
        <v>4586</v>
      </c>
      <c r="M152" s="541">
        <v>2000000000</v>
      </c>
      <c r="N152" s="559">
        <f>SUM(N95:N148)</f>
        <v>147606562535</v>
      </c>
      <c r="O152" s="538">
        <f>+M152/M155*100</f>
        <v>1.1591922332310873</v>
      </c>
    </row>
    <row r="153" spans="1:15" ht="21" thickBot="1" x14ac:dyDescent="0.35">
      <c r="A153" s="480" t="s">
        <v>4040</v>
      </c>
      <c r="B153" s="631" t="s">
        <v>4534</v>
      </c>
      <c r="C153" s="646">
        <v>0</v>
      </c>
      <c r="D153" s="656">
        <v>0</v>
      </c>
      <c r="E153" s="645"/>
      <c r="F153" s="641">
        <f t="shared" si="2"/>
        <v>0</v>
      </c>
      <c r="G153" s="650">
        <v>150000000</v>
      </c>
      <c r="H153" s="641">
        <f t="shared" si="3"/>
        <v>150000000</v>
      </c>
      <c r="I153" s="522">
        <f>+H153/H159*100</f>
        <v>8.6939417492331569E-2</v>
      </c>
      <c r="K153" s="560">
        <v>438</v>
      </c>
      <c r="L153" s="561" t="s">
        <v>4538</v>
      </c>
      <c r="M153" s="562">
        <v>1000000</v>
      </c>
      <c r="O153" s="538">
        <f>+M153/M155*100</f>
        <v>5.7959611661554376E-4</v>
      </c>
    </row>
    <row r="154" spans="1:15" ht="21" thickBot="1" x14ac:dyDescent="0.35">
      <c r="A154" s="480">
        <v>436</v>
      </c>
      <c r="B154" s="628" t="s">
        <v>4535</v>
      </c>
      <c r="C154" s="646">
        <v>50000000</v>
      </c>
      <c r="D154" s="656">
        <v>50000000</v>
      </c>
      <c r="E154" s="645"/>
      <c r="F154" s="641">
        <f t="shared" si="2"/>
        <v>100000000</v>
      </c>
      <c r="G154" s="650">
        <v>1676000000</v>
      </c>
      <c r="H154" s="641">
        <f t="shared" si="3"/>
        <v>1776000000</v>
      </c>
      <c r="I154" s="522">
        <f>+H154/H159*100</f>
        <v>1.0293627031092056</v>
      </c>
      <c r="K154" s="563">
        <v>439</v>
      </c>
      <c r="L154" s="564" t="s">
        <v>4539</v>
      </c>
      <c r="M154" s="565">
        <v>8000000</v>
      </c>
      <c r="O154" s="538">
        <f>+M154/M155*100</f>
        <v>4.6367689329243501E-3</v>
      </c>
    </row>
    <row r="155" spans="1:15" ht="21" thickBot="1" x14ac:dyDescent="0.35">
      <c r="A155" s="480" t="s">
        <v>4045</v>
      </c>
      <c r="B155" s="628" t="s">
        <v>4536</v>
      </c>
      <c r="C155" s="646">
        <v>265000000</v>
      </c>
      <c r="D155" s="656">
        <v>0</v>
      </c>
      <c r="E155" s="645"/>
      <c r="F155" s="641">
        <f t="shared" ref="F155:F159" si="5">SUM(C155:E155)</f>
        <v>265000000</v>
      </c>
      <c r="G155" s="650">
        <v>2230000000</v>
      </c>
      <c r="H155" s="641">
        <f t="shared" ref="H155:H159" si="6">SUM(F155:G155)</f>
        <v>2495000000</v>
      </c>
      <c r="I155" s="522">
        <f>+H155/H159*100</f>
        <v>1.4460923109557817</v>
      </c>
      <c r="K155" s="566"/>
      <c r="L155" s="567" t="s">
        <v>1124</v>
      </c>
      <c r="M155" s="568">
        <f>SUM(M96:M154)</f>
        <v>172533937225</v>
      </c>
      <c r="O155" s="569">
        <f>+M155/M155*100</f>
        <v>100</v>
      </c>
    </row>
    <row r="156" spans="1:15" ht="21" thickBot="1" x14ac:dyDescent="0.35">
      <c r="A156" s="480">
        <v>437</v>
      </c>
      <c r="B156" s="628" t="s">
        <v>4537</v>
      </c>
      <c r="C156" s="646">
        <v>300000000</v>
      </c>
      <c r="D156" s="656">
        <v>98500000</v>
      </c>
      <c r="E156" s="645"/>
      <c r="F156" s="641">
        <f t="shared" si="5"/>
        <v>398500000</v>
      </c>
      <c r="G156" s="650">
        <v>1000000000</v>
      </c>
      <c r="H156" s="641">
        <f t="shared" si="6"/>
        <v>1398500000</v>
      </c>
      <c r="I156" s="522">
        <f>+H156/H159*100</f>
        <v>0.81056516908683784</v>
      </c>
      <c r="O156" s="569"/>
    </row>
    <row r="157" spans="1:15" ht="21" thickBot="1" x14ac:dyDescent="0.35">
      <c r="A157" s="480">
        <v>438</v>
      </c>
      <c r="B157" s="630" t="s">
        <v>4538</v>
      </c>
      <c r="C157" s="657">
        <v>27000000</v>
      </c>
      <c r="D157" s="644">
        <v>103000000</v>
      </c>
      <c r="E157" s="658"/>
      <c r="F157" s="641">
        <f t="shared" si="5"/>
        <v>130000000</v>
      </c>
      <c r="G157" s="659">
        <v>1200000000</v>
      </c>
      <c r="H157" s="641">
        <f t="shared" si="6"/>
        <v>1330000000</v>
      </c>
      <c r="I157" s="522">
        <f>+H157/H159*100</f>
        <v>0.77086283509867315</v>
      </c>
    </row>
    <row r="158" spans="1:15" ht="21" thickBot="1" x14ac:dyDescent="0.35">
      <c r="A158" s="498">
        <v>439</v>
      </c>
      <c r="B158" s="631" t="s">
        <v>4539</v>
      </c>
      <c r="C158" s="657">
        <v>66000000</v>
      </c>
      <c r="D158" s="660">
        <v>285000000</v>
      </c>
      <c r="E158" s="661"/>
      <c r="F158" s="662">
        <f t="shared" si="5"/>
        <v>351000000</v>
      </c>
      <c r="G158" s="650">
        <v>1643000000</v>
      </c>
      <c r="H158" s="641">
        <f t="shared" si="6"/>
        <v>1994000000</v>
      </c>
      <c r="I158" s="522">
        <f>+H158/H159*100</f>
        <v>1.1557146565313943</v>
      </c>
    </row>
    <row r="159" spans="1:15" ht="21" thickBot="1" x14ac:dyDescent="0.35">
      <c r="A159" s="635"/>
      <c r="B159" s="632" t="s">
        <v>1124</v>
      </c>
      <c r="C159" s="414">
        <f>SUM(C90:C158)</f>
        <v>41055827225</v>
      </c>
      <c r="D159" s="414">
        <f>SUM(D90:D158)</f>
        <v>18160670000</v>
      </c>
      <c r="E159" s="663">
        <f>SUM(E90:E157)</f>
        <v>18288000000</v>
      </c>
      <c r="F159" s="414">
        <f t="shared" si="5"/>
        <v>77504497225</v>
      </c>
      <c r="G159" s="664">
        <f>SUM(G90:G158)</f>
        <v>95029440000</v>
      </c>
      <c r="H159" s="414">
        <f t="shared" si="6"/>
        <v>172533937225</v>
      </c>
      <c r="I159" s="569">
        <f>+H159/H159*100</f>
        <v>100</v>
      </c>
    </row>
    <row r="160" spans="1:15" ht="20.25" x14ac:dyDescent="0.3">
      <c r="A160" s="63"/>
      <c r="B160" s="551"/>
      <c r="C160" s="572"/>
      <c r="D160" s="572"/>
      <c r="E160" s="572"/>
      <c r="F160" s="572"/>
      <c r="G160" s="573"/>
      <c r="H160" s="572"/>
      <c r="I160" s="574"/>
    </row>
    <row r="161" spans="1:9" ht="20.25" x14ac:dyDescent="0.3">
      <c r="A161" s="63"/>
      <c r="B161" s="575" t="s">
        <v>4587</v>
      </c>
      <c r="C161" s="576"/>
      <c r="D161" s="572"/>
      <c r="E161" s="572"/>
      <c r="F161" s="572"/>
      <c r="G161" s="573"/>
      <c r="H161" s="572"/>
      <c r="I161" s="574"/>
    </row>
    <row r="162" spans="1:9" ht="20.25" x14ac:dyDescent="0.3">
      <c r="A162" s="63"/>
      <c r="B162" s="577" t="s">
        <v>4588</v>
      </c>
      <c r="C162" s="576">
        <v>1500000000</v>
      </c>
      <c r="D162" s="572"/>
      <c r="E162" s="572"/>
      <c r="F162" s="572"/>
      <c r="G162" s="573"/>
      <c r="H162" s="572"/>
      <c r="I162" s="574"/>
    </row>
    <row r="163" spans="1:9" ht="20.25" x14ac:dyDescent="0.3">
      <c r="A163" s="63"/>
      <c r="B163" s="577" t="s">
        <v>4589</v>
      </c>
      <c r="C163" s="576">
        <v>5000000000</v>
      </c>
      <c r="D163" s="572"/>
      <c r="E163" s="572"/>
      <c r="F163" s="572"/>
      <c r="G163" s="573"/>
      <c r="H163" s="572"/>
      <c r="I163" s="574"/>
    </row>
    <row r="164" spans="1:9" ht="20.25" x14ac:dyDescent="0.3">
      <c r="A164" s="63"/>
      <c r="B164" s="577" t="s">
        <v>4590</v>
      </c>
      <c r="C164" s="576">
        <v>1500000000</v>
      </c>
      <c r="D164" s="572"/>
      <c r="E164" s="572"/>
      <c r="F164" s="572"/>
      <c r="G164" s="573"/>
      <c r="H164" s="572"/>
      <c r="I164" s="574"/>
    </row>
    <row r="165" spans="1:9" ht="20.25" x14ac:dyDescent="0.3">
      <c r="A165" s="63"/>
      <c r="B165" s="577" t="s">
        <v>4591</v>
      </c>
      <c r="C165" s="576">
        <v>4500000000</v>
      </c>
      <c r="D165" s="572"/>
      <c r="E165" s="572"/>
      <c r="F165" s="572"/>
      <c r="G165" s="573"/>
      <c r="H165" s="578"/>
      <c r="I165" s="574"/>
    </row>
    <row r="166" spans="1:9" ht="18" x14ac:dyDescent="0.25">
      <c r="B166" s="577" t="s">
        <v>4592</v>
      </c>
      <c r="C166" s="579">
        <v>3000000000</v>
      </c>
      <c r="H166" s="580"/>
    </row>
    <row r="167" spans="1:9" ht="18" x14ac:dyDescent="0.25">
      <c r="B167" s="577" t="s">
        <v>4593</v>
      </c>
      <c r="C167" s="579">
        <v>1250000000</v>
      </c>
      <c r="E167" s="24">
        <f>G159+C169</f>
        <v>112779440000</v>
      </c>
      <c r="F167" s="24"/>
      <c r="H167" s="581"/>
    </row>
    <row r="168" spans="1:9" ht="18" x14ac:dyDescent="0.25">
      <c r="B168" s="577" t="s">
        <v>4594</v>
      </c>
      <c r="C168" s="579">
        <v>1000000000</v>
      </c>
      <c r="H168" s="552"/>
    </row>
    <row r="169" spans="1:9" ht="18" x14ac:dyDescent="0.25">
      <c r="B169" s="577" t="s">
        <v>1133</v>
      </c>
      <c r="C169" s="579">
        <f>SUM(C162:C168)</f>
        <v>17750000000</v>
      </c>
    </row>
    <row r="170" spans="1:9" ht="18" x14ac:dyDescent="0.25">
      <c r="B170" s="551"/>
      <c r="C170" s="578"/>
    </row>
    <row r="171" spans="1:9" ht="18" x14ac:dyDescent="0.25">
      <c r="B171" s="582" t="s">
        <v>4595</v>
      </c>
    </row>
    <row r="172" spans="1:9" ht="15.75" thickBot="1" x14ac:dyDescent="0.3"/>
    <row r="173" spans="1:9" ht="15.75" thickBot="1" x14ac:dyDescent="0.3">
      <c r="A173" s="462" t="s">
        <v>4443</v>
      </c>
      <c r="B173" s="511" t="s">
        <v>4544</v>
      </c>
      <c r="C173" s="512" t="s">
        <v>3160</v>
      </c>
      <c r="D173" s="513" t="s">
        <v>3161</v>
      </c>
      <c r="E173" s="583" t="s">
        <v>4545</v>
      </c>
      <c r="F173" s="584" t="s">
        <v>4547</v>
      </c>
      <c r="G173" s="585" t="s">
        <v>4548</v>
      </c>
    </row>
    <row r="175" spans="1:9" ht="18" x14ac:dyDescent="0.25">
      <c r="A175" s="480">
        <v>422</v>
      </c>
      <c r="B175" s="520" t="s">
        <v>4504</v>
      </c>
      <c r="C175" s="521">
        <v>450000000</v>
      </c>
      <c r="D175" s="548">
        <v>250000000</v>
      </c>
      <c r="E175" s="521"/>
      <c r="F175" s="548">
        <v>30000000000</v>
      </c>
      <c r="G175" s="548">
        <f t="shared" ref="G175:G184" si="7">SUM(C175:F175)</f>
        <v>30700000000</v>
      </c>
    </row>
    <row r="176" spans="1:9" ht="18" x14ac:dyDescent="0.25">
      <c r="A176" s="480">
        <v>418</v>
      </c>
      <c r="B176" s="520" t="s">
        <v>4494</v>
      </c>
      <c r="C176" s="521">
        <v>410000000</v>
      </c>
      <c r="D176" s="548">
        <v>200000000</v>
      </c>
      <c r="E176" s="521"/>
      <c r="F176" s="548">
        <v>5000000000</v>
      </c>
      <c r="G176" s="548">
        <f t="shared" si="7"/>
        <v>5610000000</v>
      </c>
    </row>
    <row r="177" spans="1:7" ht="18.75" thickBot="1" x14ac:dyDescent="0.3">
      <c r="A177" s="480" t="s">
        <v>4033</v>
      </c>
      <c r="B177" s="520" t="s">
        <v>4498</v>
      </c>
      <c r="C177" s="521">
        <v>2400000000</v>
      </c>
      <c r="D177" s="548">
        <v>400000000</v>
      </c>
      <c r="E177" s="521"/>
      <c r="F177" s="548">
        <v>4000000000</v>
      </c>
      <c r="G177" s="548">
        <f t="shared" si="7"/>
        <v>6800000000</v>
      </c>
    </row>
    <row r="178" spans="1:7" ht="18" x14ac:dyDescent="0.25">
      <c r="A178" s="515">
        <v>412</v>
      </c>
      <c r="B178" s="516" t="s">
        <v>4453</v>
      </c>
      <c r="C178" s="517">
        <v>450000000</v>
      </c>
      <c r="D178" s="518">
        <v>2934000000</v>
      </c>
      <c r="E178" s="517">
        <v>2020000000</v>
      </c>
      <c r="F178" s="518">
        <v>3500000000</v>
      </c>
      <c r="G178" s="518">
        <f t="shared" si="7"/>
        <v>8904000000</v>
      </c>
    </row>
    <row r="179" spans="1:7" ht="18" x14ac:dyDescent="0.25">
      <c r="A179" s="480">
        <v>414</v>
      </c>
      <c r="B179" s="520" t="s">
        <v>4467</v>
      </c>
      <c r="C179" s="521">
        <v>530000000</v>
      </c>
      <c r="D179" s="548">
        <v>40000000</v>
      </c>
      <c r="E179" s="521"/>
      <c r="F179" s="548">
        <v>3000000000</v>
      </c>
      <c r="G179" s="548">
        <f t="shared" si="7"/>
        <v>3570000000</v>
      </c>
    </row>
    <row r="180" spans="1:7" ht="18" x14ac:dyDescent="0.25">
      <c r="A180" s="480">
        <v>416</v>
      </c>
      <c r="B180" s="520" t="s">
        <v>4476</v>
      </c>
      <c r="C180" s="521">
        <v>650000000</v>
      </c>
      <c r="D180" s="548">
        <v>213000000</v>
      </c>
      <c r="E180" s="521"/>
      <c r="F180" s="548">
        <v>2520000000</v>
      </c>
      <c r="G180" s="548">
        <f t="shared" si="7"/>
        <v>3383000000</v>
      </c>
    </row>
    <row r="181" spans="1:7" ht="18" x14ac:dyDescent="0.25">
      <c r="A181" s="480">
        <v>423</v>
      </c>
      <c r="B181" s="520" t="s">
        <v>4507</v>
      </c>
      <c r="C181" s="521">
        <v>100000000</v>
      </c>
      <c r="D181" s="548">
        <v>45000000</v>
      </c>
      <c r="E181" s="521"/>
      <c r="F181" s="548">
        <v>2500000000</v>
      </c>
      <c r="G181" s="548">
        <f t="shared" si="7"/>
        <v>2645000000</v>
      </c>
    </row>
    <row r="182" spans="1:7" ht="18" x14ac:dyDescent="0.25">
      <c r="A182" s="480" t="s">
        <v>4510</v>
      </c>
      <c r="B182" s="520" t="s">
        <v>4511</v>
      </c>
      <c r="C182" s="521">
        <v>55000000</v>
      </c>
      <c r="D182" s="548">
        <v>40000000</v>
      </c>
      <c r="E182" s="521"/>
      <c r="F182" s="548">
        <v>2500000000</v>
      </c>
      <c r="G182" s="548">
        <f t="shared" si="7"/>
        <v>2595000000</v>
      </c>
    </row>
    <row r="183" spans="1:7" ht="18" x14ac:dyDescent="0.25">
      <c r="A183" s="480" t="s">
        <v>4045</v>
      </c>
      <c r="B183" s="520" t="s">
        <v>4536</v>
      </c>
      <c r="C183" s="521">
        <v>265000000</v>
      </c>
      <c r="D183" s="586">
        <v>0</v>
      </c>
      <c r="E183" s="521"/>
      <c r="F183" s="548">
        <v>2100000000</v>
      </c>
      <c r="G183" s="548">
        <f t="shared" si="7"/>
        <v>2365000000</v>
      </c>
    </row>
    <row r="184" spans="1:7" ht="18" x14ac:dyDescent="0.25">
      <c r="A184" s="480">
        <v>436</v>
      </c>
      <c r="B184" s="520" t="s">
        <v>4535</v>
      </c>
      <c r="C184" s="521">
        <v>50000000</v>
      </c>
      <c r="D184" s="586">
        <v>60000000</v>
      </c>
      <c r="E184" s="521"/>
      <c r="F184" s="548">
        <v>2000000000</v>
      </c>
      <c r="G184" s="548">
        <f t="shared" si="7"/>
        <v>2110000000</v>
      </c>
    </row>
    <row r="190" spans="1:7" ht="20.25" x14ac:dyDescent="0.25">
      <c r="C190" s="507"/>
    </row>
    <row r="191" spans="1:7" ht="26.25" x14ac:dyDescent="0.4">
      <c r="B191" s="587" t="s">
        <v>4602</v>
      </c>
      <c r="C191" s="455"/>
    </row>
    <row r="192" spans="1:7" ht="21" thickBot="1" x14ac:dyDescent="0.35">
      <c r="C192" s="510"/>
    </row>
    <row r="193" spans="1:3" ht="15.75" thickBot="1" x14ac:dyDescent="0.3">
      <c r="A193" s="462" t="s">
        <v>4443</v>
      </c>
      <c r="B193" s="511" t="s">
        <v>4544</v>
      </c>
      <c r="C193" s="512" t="s">
        <v>3160</v>
      </c>
    </row>
    <row r="194" spans="1:3" ht="18" x14ac:dyDescent="0.25">
      <c r="A194" s="515">
        <v>412</v>
      </c>
      <c r="B194" s="588" t="s">
        <v>4453</v>
      </c>
      <c r="C194" s="518">
        <v>450000000</v>
      </c>
    </row>
    <row r="195" spans="1:3" ht="18" x14ac:dyDescent="0.25">
      <c r="A195" s="480" t="s">
        <v>4454</v>
      </c>
      <c r="B195" s="546" t="s">
        <v>4455</v>
      </c>
      <c r="C195" s="591">
        <v>0</v>
      </c>
    </row>
    <row r="196" spans="1:3" ht="18" x14ac:dyDescent="0.25">
      <c r="A196" s="480" t="s">
        <v>4456</v>
      </c>
      <c r="B196" s="546" t="s">
        <v>4457</v>
      </c>
      <c r="C196" s="548">
        <v>30396000</v>
      </c>
    </row>
    <row r="197" spans="1:3" ht="18" x14ac:dyDescent="0.25">
      <c r="A197" s="484" t="s">
        <v>4458</v>
      </c>
      <c r="B197" s="589" t="s">
        <v>4459</v>
      </c>
      <c r="C197" s="548">
        <v>80000000</v>
      </c>
    </row>
    <row r="198" spans="1:3" ht="18" x14ac:dyDescent="0.25">
      <c r="A198" s="484" t="s">
        <v>4460</v>
      </c>
      <c r="B198" s="589" t="s">
        <v>4461</v>
      </c>
      <c r="C198" s="548">
        <v>0</v>
      </c>
    </row>
    <row r="199" spans="1:3" ht="18" x14ac:dyDescent="0.25">
      <c r="A199" s="484" t="s">
        <v>4462</v>
      </c>
      <c r="B199" s="590" t="s">
        <v>4463</v>
      </c>
      <c r="C199" s="592">
        <v>0</v>
      </c>
    </row>
    <row r="200" spans="1:3" ht="18" x14ac:dyDescent="0.25">
      <c r="A200" s="480">
        <v>413</v>
      </c>
      <c r="B200" s="546" t="s">
        <v>4464</v>
      </c>
      <c r="C200" s="548">
        <v>85700000</v>
      </c>
    </row>
    <row r="201" spans="1:3" ht="18" x14ac:dyDescent="0.25">
      <c r="A201" s="486" t="s">
        <v>4465</v>
      </c>
      <c r="B201" s="590" t="s">
        <v>4466</v>
      </c>
      <c r="C201" s="548">
        <v>10158000</v>
      </c>
    </row>
    <row r="202" spans="1:3" ht="18" x14ac:dyDescent="0.25">
      <c r="A202" s="480">
        <v>414</v>
      </c>
      <c r="B202" s="546" t="s">
        <v>4467</v>
      </c>
      <c r="C202" s="548">
        <v>530000000</v>
      </c>
    </row>
    <row r="203" spans="1:3" ht="18" x14ac:dyDescent="0.25">
      <c r="A203" s="480" t="s">
        <v>4020</v>
      </c>
      <c r="B203" s="546" t="s">
        <v>4468</v>
      </c>
      <c r="C203" s="548">
        <v>35000000</v>
      </c>
    </row>
    <row r="204" spans="1:3" ht="18" x14ac:dyDescent="0.25">
      <c r="A204" s="480" t="s">
        <v>4022</v>
      </c>
      <c r="B204" s="546" t="s">
        <v>4023</v>
      </c>
      <c r="C204" s="548">
        <v>320000000</v>
      </c>
    </row>
    <row r="205" spans="1:3" ht="18" x14ac:dyDescent="0.25">
      <c r="A205" s="480">
        <v>415</v>
      </c>
      <c r="B205" s="546" t="s">
        <v>4469</v>
      </c>
      <c r="C205" s="548">
        <v>120000000</v>
      </c>
    </row>
    <row r="206" spans="1:3" ht="18" x14ac:dyDescent="0.25">
      <c r="A206" s="480" t="s">
        <v>4470</v>
      </c>
      <c r="B206" s="546" t="s">
        <v>4471</v>
      </c>
      <c r="C206" s="548">
        <v>90000000</v>
      </c>
    </row>
    <row r="207" spans="1:3" ht="18" x14ac:dyDescent="0.25">
      <c r="A207" s="480" t="s">
        <v>4472</v>
      </c>
      <c r="B207" s="546" t="s">
        <v>4473</v>
      </c>
      <c r="C207" s="548">
        <v>27000000</v>
      </c>
    </row>
    <row r="208" spans="1:3" ht="18" x14ac:dyDescent="0.25">
      <c r="A208" s="480" t="s">
        <v>4474</v>
      </c>
      <c r="B208" s="546" t="s">
        <v>4475</v>
      </c>
      <c r="C208" s="548">
        <v>432000000</v>
      </c>
    </row>
    <row r="209" spans="1:3" ht="18" x14ac:dyDescent="0.25">
      <c r="A209" s="480" t="s">
        <v>4560</v>
      </c>
      <c r="B209" s="546" t="s">
        <v>4561</v>
      </c>
      <c r="C209" s="548">
        <v>1500000000</v>
      </c>
    </row>
    <row r="210" spans="1:3" ht="18" x14ac:dyDescent="0.25">
      <c r="A210" s="480">
        <v>416</v>
      </c>
      <c r="B210" s="546" t="s">
        <v>4476</v>
      </c>
      <c r="C210" s="548">
        <v>650000000</v>
      </c>
    </row>
    <row r="211" spans="1:3" ht="18" x14ac:dyDescent="0.25">
      <c r="A211" s="480" t="s">
        <v>4477</v>
      </c>
      <c r="B211" s="546" t="s">
        <v>4478</v>
      </c>
      <c r="C211" s="548">
        <v>20000000</v>
      </c>
    </row>
    <row r="212" spans="1:3" ht="18" x14ac:dyDescent="0.25">
      <c r="A212" s="480" t="s">
        <v>4479</v>
      </c>
      <c r="B212" s="546" t="s">
        <v>4480</v>
      </c>
      <c r="C212" s="548">
        <v>60000000</v>
      </c>
    </row>
    <row r="213" spans="1:3" ht="18" x14ac:dyDescent="0.25">
      <c r="A213" s="480" t="s">
        <v>4024</v>
      </c>
      <c r="B213" s="546" t="s">
        <v>4025</v>
      </c>
      <c r="C213" s="548">
        <v>3300000000</v>
      </c>
    </row>
    <row r="214" spans="1:3" ht="18" x14ac:dyDescent="0.25">
      <c r="A214" s="480" t="s">
        <v>4026</v>
      </c>
      <c r="B214" s="546" t="s">
        <v>4481</v>
      </c>
      <c r="C214" s="548">
        <v>2400000000</v>
      </c>
    </row>
    <row r="215" spans="1:3" ht="18" x14ac:dyDescent="0.25">
      <c r="A215" s="480" t="s">
        <v>4482</v>
      </c>
      <c r="B215" s="546" t="s">
        <v>4483</v>
      </c>
      <c r="C215" s="548">
        <v>2527373225</v>
      </c>
    </row>
    <row r="216" spans="1:3" ht="18" x14ac:dyDescent="0.25">
      <c r="A216" s="480" t="s">
        <v>4484</v>
      </c>
      <c r="B216" s="546" t="s">
        <v>4485</v>
      </c>
      <c r="C216" s="548">
        <v>102800000</v>
      </c>
    </row>
    <row r="217" spans="1:3" ht="18" x14ac:dyDescent="0.25">
      <c r="A217" s="480" t="s">
        <v>4486</v>
      </c>
      <c r="B217" s="546" t="s">
        <v>4487</v>
      </c>
      <c r="C217" s="548">
        <v>72000000</v>
      </c>
    </row>
    <row r="218" spans="1:3" ht="18" x14ac:dyDescent="0.25">
      <c r="A218" s="480" t="s">
        <v>4570</v>
      </c>
      <c r="B218" s="546" t="s">
        <v>4571</v>
      </c>
      <c r="C218" s="548">
        <v>17040000000</v>
      </c>
    </row>
    <row r="219" spans="1:3" ht="18" x14ac:dyDescent="0.25">
      <c r="A219" s="480" t="s">
        <v>4028</v>
      </c>
      <c r="B219" s="546" t="s">
        <v>4488</v>
      </c>
      <c r="C219" s="548">
        <v>308600000</v>
      </c>
    </row>
    <row r="220" spans="1:3" ht="18" x14ac:dyDescent="0.25">
      <c r="A220" s="480" t="s">
        <v>4489</v>
      </c>
      <c r="B220" s="546" t="s">
        <v>4490</v>
      </c>
      <c r="C220" s="548">
        <v>0</v>
      </c>
    </row>
    <row r="221" spans="1:3" ht="18" x14ac:dyDescent="0.25">
      <c r="A221" s="480" t="s">
        <v>4491</v>
      </c>
      <c r="B221" s="546" t="s">
        <v>4492</v>
      </c>
      <c r="C221" s="548">
        <v>0</v>
      </c>
    </row>
    <row r="222" spans="1:3" ht="18" x14ac:dyDescent="0.25">
      <c r="A222" s="480">
        <v>417</v>
      </c>
      <c r="B222" s="546" t="s">
        <v>4493</v>
      </c>
      <c r="C222" s="548">
        <v>146000000</v>
      </c>
    </row>
    <row r="223" spans="1:3" ht="18" x14ac:dyDescent="0.25">
      <c r="A223" s="480">
        <v>418</v>
      </c>
      <c r="B223" s="546" t="s">
        <v>4494</v>
      </c>
      <c r="C223" s="548">
        <v>410000000</v>
      </c>
    </row>
    <row r="224" spans="1:3" ht="18" x14ac:dyDescent="0.25">
      <c r="A224" s="480" t="s">
        <v>4495</v>
      </c>
      <c r="B224" s="546" t="s">
        <v>4496</v>
      </c>
      <c r="C224" s="548">
        <v>4200000000</v>
      </c>
    </row>
    <row r="225" spans="1:3" ht="18" x14ac:dyDescent="0.25">
      <c r="A225" s="480" t="s">
        <v>4031</v>
      </c>
      <c r="B225" s="546" t="s">
        <v>4497</v>
      </c>
      <c r="C225" s="592">
        <v>1384200000</v>
      </c>
    </row>
    <row r="226" spans="1:3" ht="18" x14ac:dyDescent="0.25">
      <c r="A226" s="480" t="s">
        <v>4033</v>
      </c>
      <c r="B226" s="546" t="s">
        <v>4498</v>
      </c>
      <c r="C226" s="592">
        <v>1234200000</v>
      </c>
    </row>
    <row r="227" spans="1:3" ht="18" x14ac:dyDescent="0.25">
      <c r="A227" s="480">
        <v>419</v>
      </c>
      <c r="B227" s="546" t="s">
        <v>4499</v>
      </c>
      <c r="C227" s="548">
        <v>70000000</v>
      </c>
    </row>
    <row r="228" spans="1:3" ht="18" x14ac:dyDescent="0.25">
      <c r="A228" s="480" t="s">
        <v>4035</v>
      </c>
      <c r="B228" s="546" t="s">
        <v>4036</v>
      </c>
      <c r="C228" s="548">
        <v>300000000</v>
      </c>
    </row>
    <row r="229" spans="1:3" ht="18" x14ac:dyDescent="0.25">
      <c r="A229" s="480" t="s">
        <v>4037</v>
      </c>
      <c r="B229" s="546" t="s">
        <v>4500</v>
      </c>
      <c r="C229" s="547">
        <v>16000000</v>
      </c>
    </row>
    <row r="230" spans="1:3" ht="18" x14ac:dyDescent="0.25">
      <c r="A230" s="480">
        <v>420</v>
      </c>
      <c r="B230" s="546" t="s">
        <v>4501</v>
      </c>
      <c r="C230" s="548">
        <v>160000000</v>
      </c>
    </row>
    <row r="231" spans="1:3" ht="18" x14ac:dyDescent="0.25">
      <c r="A231" s="480">
        <v>421</v>
      </c>
      <c r="B231" s="546" t="s">
        <v>4502</v>
      </c>
      <c r="C231" s="593"/>
    </row>
    <row r="232" spans="1:3" ht="18" x14ac:dyDescent="0.25">
      <c r="A232" s="384"/>
      <c r="B232" s="590" t="s">
        <v>4503</v>
      </c>
      <c r="C232" s="548">
        <v>156100000</v>
      </c>
    </row>
    <row r="233" spans="1:3" ht="18" x14ac:dyDescent="0.25">
      <c r="A233" s="480">
        <v>422</v>
      </c>
      <c r="B233" s="546" t="s">
        <v>4504</v>
      </c>
      <c r="C233" s="548">
        <v>450000000</v>
      </c>
    </row>
    <row r="234" spans="1:3" ht="18" x14ac:dyDescent="0.25">
      <c r="A234" s="480" t="s">
        <v>4505</v>
      </c>
      <c r="B234" s="546" t="s">
        <v>4506</v>
      </c>
      <c r="C234" s="548">
        <v>70400000</v>
      </c>
    </row>
    <row r="235" spans="1:3" ht="18" x14ac:dyDescent="0.25">
      <c r="A235" s="480">
        <v>423</v>
      </c>
      <c r="B235" s="546" t="s">
        <v>4507</v>
      </c>
      <c r="C235" s="548">
        <v>100000000</v>
      </c>
    </row>
    <row r="236" spans="1:3" ht="18" x14ac:dyDescent="0.25">
      <c r="A236" s="480" t="s">
        <v>4508</v>
      </c>
      <c r="B236" s="546" t="s">
        <v>4509</v>
      </c>
      <c r="C236" s="548">
        <v>120000000</v>
      </c>
    </row>
    <row r="237" spans="1:3" ht="18" x14ac:dyDescent="0.25">
      <c r="A237" s="480" t="s">
        <v>4510</v>
      </c>
      <c r="B237" s="546" t="s">
        <v>4511</v>
      </c>
      <c r="C237" s="548">
        <v>55000000</v>
      </c>
    </row>
    <row r="238" spans="1:3" ht="18" x14ac:dyDescent="0.25">
      <c r="A238" s="480">
        <v>424</v>
      </c>
      <c r="B238" s="546" t="s">
        <v>4512</v>
      </c>
      <c r="C238" s="548">
        <v>105000000</v>
      </c>
    </row>
    <row r="239" spans="1:3" ht="18" x14ac:dyDescent="0.25">
      <c r="A239" s="480" t="s">
        <v>4513</v>
      </c>
      <c r="B239" s="546" t="s">
        <v>4514</v>
      </c>
      <c r="C239" s="548">
        <v>63000000</v>
      </c>
    </row>
    <row r="240" spans="1:3" ht="18.75" x14ac:dyDescent="0.3">
      <c r="A240" s="490">
        <v>425</v>
      </c>
      <c r="B240" s="546" t="s">
        <v>4515</v>
      </c>
      <c r="C240" s="548">
        <v>29000000</v>
      </c>
    </row>
    <row r="241" spans="1:3" ht="18" x14ac:dyDescent="0.25">
      <c r="A241" s="480">
        <v>426</v>
      </c>
      <c r="B241" s="546" t="s">
        <v>4516</v>
      </c>
      <c r="C241" s="548">
        <v>0</v>
      </c>
    </row>
    <row r="242" spans="1:3" ht="18" x14ac:dyDescent="0.25">
      <c r="A242" s="480">
        <v>427</v>
      </c>
      <c r="B242" s="546" t="s">
        <v>4517</v>
      </c>
      <c r="C242" s="548">
        <v>83000000</v>
      </c>
    </row>
    <row r="243" spans="1:3" ht="18" x14ac:dyDescent="0.25">
      <c r="A243" s="480">
        <v>428</v>
      </c>
      <c r="B243" s="546" t="s">
        <v>4518</v>
      </c>
      <c r="C243" s="548">
        <v>20000000</v>
      </c>
    </row>
    <row r="244" spans="1:3" ht="18" x14ac:dyDescent="0.25">
      <c r="A244" s="554" t="s">
        <v>4519</v>
      </c>
      <c r="B244" s="546" t="s">
        <v>4520</v>
      </c>
      <c r="C244" s="592">
        <v>44000000</v>
      </c>
    </row>
    <row r="245" spans="1:3" ht="18" x14ac:dyDescent="0.25">
      <c r="A245" s="480" t="s">
        <v>4521</v>
      </c>
      <c r="B245" s="546" t="s">
        <v>4522</v>
      </c>
      <c r="C245" s="547">
        <v>25900000</v>
      </c>
    </row>
    <row r="246" spans="1:3" ht="20.25" x14ac:dyDescent="0.3">
      <c r="A246" s="480">
        <v>429</v>
      </c>
      <c r="B246" s="540" t="s">
        <v>4523</v>
      </c>
      <c r="C246" s="548">
        <v>185000000</v>
      </c>
    </row>
    <row r="247" spans="1:3" ht="18" x14ac:dyDescent="0.25">
      <c r="A247" s="480">
        <v>431</v>
      </c>
      <c r="B247" s="546" t="s">
        <v>4524</v>
      </c>
      <c r="C247" s="548">
        <v>300000000</v>
      </c>
    </row>
    <row r="248" spans="1:3" ht="18" x14ac:dyDescent="0.25">
      <c r="A248" s="480" t="s">
        <v>4043</v>
      </c>
      <c r="B248" s="546" t="s">
        <v>4525</v>
      </c>
      <c r="C248" s="548">
        <v>50000000</v>
      </c>
    </row>
    <row r="249" spans="1:3" ht="18" x14ac:dyDescent="0.25">
      <c r="A249" s="480">
        <v>432</v>
      </c>
      <c r="B249" s="546" t="s">
        <v>4526</v>
      </c>
      <c r="C249" s="548">
        <v>100000000</v>
      </c>
    </row>
    <row r="250" spans="1:3" ht="18" x14ac:dyDescent="0.25">
      <c r="A250" s="480" t="s">
        <v>4527</v>
      </c>
      <c r="B250" s="546" t="s">
        <v>4528</v>
      </c>
      <c r="C250" s="548">
        <v>0</v>
      </c>
    </row>
    <row r="251" spans="1:3" ht="18" x14ac:dyDescent="0.25">
      <c r="A251" s="480">
        <v>433</v>
      </c>
      <c r="B251" s="546" t="s">
        <v>4529</v>
      </c>
      <c r="C251" s="548">
        <v>0</v>
      </c>
    </row>
    <row r="252" spans="1:3" ht="18" x14ac:dyDescent="0.25">
      <c r="A252" s="480">
        <v>434</v>
      </c>
      <c r="B252" s="546" t="s">
        <v>4530</v>
      </c>
      <c r="C252" s="548">
        <v>60000000</v>
      </c>
    </row>
    <row r="253" spans="1:3" ht="18" x14ac:dyDescent="0.25">
      <c r="A253" s="480">
        <v>435</v>
      </c>
      <c r="B253" s="546" t="s">
        <v>4531</v>
      </c>
      <c r="C253" s="548">
        <v>30000000</v>
      </c>
    </row>
    <row r="254" spans="1:3" ht="18" x14ac:dyDescent="0.25">
      <c r="A254" s="480" t="s">
        <v>4532</v>
      </c>
      <c r="B254" s="546" t="s">
        <v>4533</v>
      </c>
      <c r="C254" s="548">
        <v>35000000</v>
      </c>
    </row>
    <row r="255" spans="1:3" ht="18" x14ac:dyDescent="0.25">
      <c r="A255" s="480" t="s">
        <v>4039</v>
      </c>
      <c r="B255" s="546" t="s">
        <v>2264</v>
      </c>
      <c r="C255" s="548">
        <v>0</v>
      </c>
    </row>
    <row r="256" spans="1:3" ht="18" x14ac:dyDescent="0.25">
      <c r="A256" s="480" t="s">
        <v>4041</v>
      </c>
      <c r="B256" s="546" t="s">
        <v>4042</v>
      </c>
      <c r="C256" s="548">
        <v>155000000</v>
      </c>
    </row>
    <row r="257" spans="1:3" ht="18" x14ac:dyDescent="0.25">
      <c r="A257" s="480" t="s">
        <v>4040</v>
      </c>
      <c r="B257" s="564" t="s">
        <v>4534</v>
      </c>
      <c r="C257" s="548">
        <v>0</v>
      </c>
    </row>
    <row r="258" spans="1:3" ht="18" x14ac:dyDescent="0.25">
      <c r="A258" s="480">
        <v>436</v>
      </c>
      <c r="B258" s="546" t="s">
        <v>4535</v>
      </c>
      <c r="C258" s="548">
        <v>50000000</v>
      </c>
    </row>
    <row r="259" spans="1:3" ht="18" x14ac:dyDescent="0.25">
      <c r="A259" s="480" t="s">
        <v>4045</v>
      </c>
      <c r="B259" s="546" t="s">
        <v>4536</v>
      </c>
      <c r="C259" s="548">
        <v>265000000</v>
      </c>
    </row>
    <row r="260" spans="1:3" ht="18" x14ac:dyDescent="0.25">
      <c r="A260" s="480">
        <v>437</v>
      </c>
      <c r="B260" s="546" t="s">
        <v>4537</v>
      </c>
      <c r="C260" s="548">
        <v>300000000</v>
      </c>
    </row>
    <row r="261" spans="1:3" ht="18" x14ac:dyDescent="0.25">
      <c r="A261" s="480">
        <v>438</v>
      </c>
      <c r="B261" s="590" t="s">
        <v>4538</v>
      </c>
      <c r="C261" s="594">
        <v>27000000</v>
      </c>
    </row>
    <row r="262" spans="1:3" ht="18.75" thickBot="1" x14ac:dyDescent="0.3">
      <c r="A262" s="498">
        <v>439</v>
      </c>
      <c r="B262" s="564" t="s">
        <v>4539</v>
      </c>
      <c r="C262" s="595">
        <v>66000000</v>
      </c>
    </row>
    <row r="263" spans="1:3" ht="18.75" thickBot="1" x14ac:dyDescent="0.3">
      <c r="A263" s="470"/>
      <c r="B263" s="570" t="s">
        <v>1124</v>
      </c>
      <c r="C263" s="571">
        <f>SUM(C194:C262)</f>
        <v>41055827225</v>
      </c>
    </row>
  </sheetData>
  <pageMargins left="0.96" right="0.22" top="0.46" bottom="0.16" header="0.16" footer="0.19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OVERHEAD COST</vt:lpstr>
      <vt:lpstr>CAPEX</vt:lpstr>
      <vt:lpstr>REVENUE, SUBVENTION &amp; CRFC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(Budget)</dc:creator>
  <cp:lastModifiedBy>Adedamola</cp:lastModifiedBy>
  <cp:lastPrinted>2012-03-29T10:02:48Z</cp:lastPrinted>
  <dcterms:created xsi:type="dcterms:W3CDTF">2012-01-24T17:04:01Z</dcterms:created>
  <dcterms:modified xsi:type="dcterms:W3CDTF">2012-04-27T12:08:04Z</dcterms:modified>
</cp:coreProperties>
</file>